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555" windowHeight="12045" activeTab="0"/>
  </bookViews>
  <sheets>
    <sheet name="Balança comercial" sheetId="1" r:id="rId1"/>
    <sheet name="% de exportações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<sst xmlns="http://schemas.openxmlformats.org/spreadsheetml/2006/main" count="28" uniqueCount="28">
  <si>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Projeção do que seria feito com a soja caso não fosse usada para fazer biodiesel</t>
  </si>
  <si>
    <t>Receitas não realizadas com exportação</t>
  </si>
  <si>
    <t>Datas</t>
  </si>
  <si>
    <t>Preço médio do diesel importado (m³)</t>
  </si>
  <si>
    <t>Preço do óleo (Paranaguá, em U$/ton)</t>
  </si>
  <si>
    <t>Preço do grão (Paranaguá, em U$/ton)</t>
  </si>
  <si>
    <t>Preço do Farelo (Paranaguá, em U$/ton)</t>
  </si>
  <si>
    <t>Produção de biodiesel</t>
  </si>
  <si>
    <t>% de uso do óleo de soja na produção de biodiesel</t>
  </si>
  <si>
    <t>Produção de biodiesel de soja</t>
  </si>
  <si>
    <t>Soja esmagada para biodiesel (ton)</t>
  </si>
  <si>
    <t>Soja consumida internamente</t>
  </si>
  <si>
    <t>Soja exportada em grão (ton)</t>
  </si>
  <si>
    <t>Soja exportada em farelo (ton)</t>
  </si>
  <si>
    <t>Soja exportada como óleo (ton)</t>
  </si>
  <si>
    <t>Óleo de soja</t>
  </si>
  <si>
    <t>Grão (descontado o valor que poderia ser obtido com a venda do farelo)</t>
  </si>
  <si>
    <t>Total</t>
  </si>
  <si>
    <t>Valor deixado de importar</t>
  </si>
  <si>
    <t>Saldo balança comercial (em U$)</t>
  </si>
  <si>
    <t>Saldo balança comercial (em R$)</t>
  </si>
  <si>
    <t xml:space="preserve">Total </t>
  </si>
  <si>
    <t>Ano</t>
  </si>
  <si>
    <t>Produção anual</t>
  </si>
  <si>
    <t>% Consumo interno</t>
  </si>
  <si>
    <t>% Soja em Grão</t>
  </si>
  <si>
    <t>% Farelo de Soja</t>
  </si>
  <si>
    <t>% Óleo de Soja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</si>
</sst>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$-409]#,##0.00"/>
    <numFmt numFmtId="165" formatCode="\$#,##0.00;\(\$#,##0.00\);\$#,##0.00"/>
    <numFmt numFmtId="166" formatCode="0.00%;\-0.00%;0.00%"/>
    <numFmt numFmtId="167" formatCode="[$-416]mmm\-yy;@"/>
    <numFmt numFmtId="168" formatCode="_-* #,##0.0000_-;\-* #,##0.0000_-;_-* &quot;-&quot;??_-;_-@_-"/>
    <numFmt numFmtId="169" formatCode="0.0000%"/>
    <numFmt numFmtId="170" formatCode="[$$-409]#,##0.00_ ;\-[$$-409]#,##0.00\ "/>
    <numFmt numFmtId="171" formatCode="_-* #,##0.0_-;\-* #,##0.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/>
      <right style="medium">
        <color theme="4"/>
      </right>
      <top style="medium">
        <color theme="4"/>
      </top>
      <bottom style="thick">
        <color theme="4"/>
      </bottom>
    </border>
    <border>
      <left/>
      <right/>
      <top style="medium">
        <color theme="4"/>
      </top>
      <bottom style="thick">
        <color theme="4"/>
      </bottom>
    </border>
    <border>
      <left style="dashDot">
        <color theme="4"/>
      </left>
      <right/>
      <top/>
      <bottom style="thick">
        <color theme="4"/>
      </bottom>
    </border>
    <border>
      <left/>
      <right style="dashDot">
        <color theme="4"/>
      </right>
      <top/>
      <bottom style="thick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thick">
        <color theme="4"/>
      </bottom>
    </border>
    <border>
      <left style="medium">
        <color theme="4"/>
      </left>
      <right style="thick">
        <color theme="4"/>
      </right>
      <top style="medium">
        <color theme="4"/>
      </top>
      <bottom style="thick">
        <color theme="4"/>
      </bottom>
    </border>
    <border>
      <left/>
      <right style="medium">
        <color theme="4"/>
      </right>
      <top style="thick">
        <color theme="4"/>
      </top>
      <bottom style="thin">
        <color theme="4"/>
      </bottom>
    </border>
    <border>
      <left/>
      <right/>
      <top style="thick">
        <color theme="4"/>
      </top>
      <bottom style="thin">
        <color theme="4"/>
      </bottom>
    </border>
    <border>
      <left style="dashDot">
        <color theme="4"/>
      </left>
      <right/>
      <top style="thick">
        <color theme="4"/>
      </top>
      <bottom style="thin">
        <color theme="4"/>
      </bottom>
    </border>
    <border>
      <left/>
      <right style="dashDot">
        <color theme="4"/>
      </right>
      <top style="thick">
        <color theme="4"/>
      </top>
      <bottom style="thin">
        <color theme="4"/>
      </bottom>
    </border>
    <border>
      <left style="medium">
        <color theme="4"/>
      </left>
      <right style="medium">
        <color theme="4"/>
      </right>
      <top style="thick">
        <color theme="4"/>
      </top>
      <bottom style="thin">
        <color theme="4"/>
      </bottom>
    </border>
    <border>
      <left style="medium">
        <color theme="4"/>
      </left>
      <right style="thick">
        <color theme="4"/>
      </right>
      <top style="thick">
        <color theme="4"/>
      </top>
      <bottom style="thin">
        <color theme="4"/>
      </bottom>
    </border>
    <border>
      <left/>
      <right style="medium">
        <color theme="4"/>
      </right>
      <top/>
      <bottom/>
    </border>
    <border>
      <left style="dashDot">
        <color theme="4"/>
      </left>
      <right/>
      <top/>
      <bottom/>
    </border>
    <border>
      <left/>
      <right style="dashDot">
        <color theme="4"/>
      </right>
      <top/>
      <bottom/>
    </border>
    <border>
      <left style="medium">
        <color theme="4"/>
      </left>
      <right style="medium">
        <color theme="4"/>
      </right>
      <top/>
      <bottom/>
    </border>
    <border>
      <left style="medium">
        <color theme="4"/>
      </left>
      <right style="thick">
        <color theme="4"/>
      </right>
      <top/>
      <bottom/>
    </border>
    <border>
      <left/>
      <right style="medium">
        <color theme="4"/>
      </right>
      <top/>
      <bottom style="thin">
        <color theme="4"/>
      </bottom>
    </border>
    <border>
      <left/>
      <right/>
      <top/>
      <bottom style="thin">
        <color theme="4"/>
      </bottom>
    </border>
    <border>
      <left style="dashDot">
        <color theme="4"/>
      </left>
      <right/>
      <top/>
      <bottom style="thin">
        <color theme="4"/>
      </bottom>
    </border>
    <border>
      <left/>
      <right style="dashDot">
        <color theme="4"/>
      </right>
      <top/>
      <bottom style="thin">
        <color theme="4"/>
      </bottom>
    </border>
    <border>
      <left style="medium">
        <color theme="4"/>
      </left>
      <right style="medium">
        <color theme="4"/>
      </right>
      <top/>
      <bottom style="thin">
        <color theme="4"/>
      </bottom>
    </border>
    <border>
      <left style="medium">
        <color theme="4"/>
      </left>
      <right style="thick">
        <color theme="4"/>
      </right>
      <top/>
      <bottom style="thin">
        <color theme="4"/>
      </bottom>
    </border>
    <border>
      <left style="thick">
        <color theme="4"/>
      </left>
      <right style="medium">
        <color theme="4"/>
      </right>
      <top style="thick">
        <color theme="4"/>
      </top>
      <bottom style="thick">
        <color theme="4"/>
      </bottom>
    </border>
    <border>
      <left/>
      <right/>
      <top style="thick">
        <color theme="4"/>
      </top>
      <bottom style="thick">
        <color theme="4"/>
      </bottom>
    </border>
    <border>
      <left style="dashDot">
        <color theme="4"/>
      </left>
      <right/>
      <top style="thick">
        <color theme="4"/>
      </top>
      <bottom style="thick">
        <color theme="4"/>
      </bottom>
    </border>
    <border>
      <left/>
      <right style="dashDot">
        <color theme="4"/>
      </right>
      <top style="thick">
        <color theme="4"/>
      </top>
      <bottom style="thick">
        <color theme="4"/>
      </bottom>
    </border>
    <border>
      <left style="medium">
        <color theme="4"/>
      </left>
      <right style="medium">
        <color theme="4"/>
      </right>
      <top style="thick">
        <color theme="4"/>
      </top>
      <bottom style="medium">
        <color theme="4"/>
      </bottom>
    </border>
    <border>
      <left style="medium">
        <color theme="4"/>
      </left>
      <right style="thick">
        <color theme="4"/>
      </right>
      <top style="thick">
        <color theme="4"/>
      </top>
      <bottom style="medium">
        <color theme="4"/>
      </bottom>
    </border>
    <border>
      <left style="thin"/>
      <right style="thick">
        <color theme="4"/>
      </right>
      <top style="thick">
        <color theme="4"/>
      </top>
      <bottom style="thin">
        <color theme="4"/>
      </bottom>
    </border>
    <border>
      <left style="thin"/>
      <right style="thick">
        <color theme="4"/>
      </right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/>
      <top/>
      <bottom/>
    </border>
    <border>
      <left/>
      <right style="medium">
        <color theme="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3" fontId="0" fillId="0" borderId="10" xfId="6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164" fontId="34" fillId="0" borderId="6" xfId="0" applyNumberFormat="1" applyFont="1" applyFill="1" applyBorder="1" applyAlignment="1">
      <alignment horizontal="center" vertical="center" wrapText="1"/>
    </xf>
    <xf numFmtId="164" fontId="34" fillId="0" borderId="13" xfId="0" applyNumberFormat="1" applyFont="1" applyFill="1" applyBorder="1" applyAlignment="1">
      <alignment horizontal="center" vertical="center" wrapText="1"/>
    </xf>
    <xf numFmtId="43" fontId="34" fillId="0" borderId="6" xfId="6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164" fontId="34" fillId="0" borderId="15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8" xfId="0" applyFont="1" applyFill="1" applyBorder="1" applyAlignment="1">
      <alignment horizontal="left"/>
    </xf>
    <xf numFmtId="165" fontId="34" fillId="0" borderId="19" xfId="0" applyNumberFormat="1" applyFont="1" applyFill="1" applyBorder="1" applyAlignment="1">
      <alignment/>
    </xf>
    <xf numFmtId="164" fontId="34" fillId="0" borderId="19" xfId="0" applyNumberFormat="1" applyFont="1" applyFill="1" applyBorder="1" applyAlignment="1">
      <alignment/>
    </xf>
    <xf numFmtId="43" fontId="34" fillId="0" borderId="19" xfId="60" applyFont="1" applyFill="1" applyBorder="1" applyAlignment="1">
      <alignment/>
    </xf>
    <xf numFmtId="166" fontId="34" fillId="0" borderId="19" xfId="0" applyNumberFormat="1" applyFont="1" applyFill="1" applyBorder="1" applyAlignment="1">
      <alignment/>
    </xf>
    <xf numFmtId="43" fontId="34" fillId="2" borderId="20" xfId="60" applyFont="1" applyFill="1" applyBorder="1" applyAlignment="1">
      <alignment/>
    </xf>
    <xf numFmtId="43" fontId="34" fillId="2" borderId="19" xfId="60" applyFont="1" applyFill="1" applyBorder="1" applyAlignment="1">
      <alignment/>
    </xf>
    <xf numFmtId="43" fontId="34" fillId="2" borderId="21" xfId="60" applyFont="1" applyFill="1" applyBorder="1" applyAlignment="1">
      <alignment/>
    </xf>
    <xf numFmtId="164" fontId="34" fillId="0" borderId="21" xfId="0" applyNumberFormat="1" applyFont="1" applyFill="1" applyBorder="1" applyAlignment="1">
      <alignment/>
    </xf>
    <xf numFmtId="164" fontId="34" fillId="0" borderId="22" xfId="0" applyNumberFormat="1" applyFont="1" applyFill="1" applyBorder="1" applyAlignment="1">
      <alignment/>
    </xf>
    <xf numFmtId="164" fontId="34" fillId="0" borderId="23" xfId="0" applyNumberFormat="1" applyFont="1" applyFill="1" applyBorder="1" applyAlignment="1">
      <alignment/>
    </xf>
    <xf numFmtId="43" fontId="34" fillId="0" borderId="0" xfId="60" applyFont="1" applyFill="1" applyBorder="1" applyAlignment="1">
      <alignment/>
    </xf>
    <xf numFmtId="167" fontId="0" fillId="0" borderId="24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3" fontId="0" fillId="0" borderId="0" xfId="6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0" fillId="2" borderId="25" xfId="60" applyFont="1" applyFill="1" applyBorder="1" applyAlignment="1">
      <alignment/>
    </xf>
    <xf numFmtId="43" fontId="0" fillId="2" borderId="0" xfId="60" applyFont="1" applyFill="1" applyBorder="1" applyAlignment="1">
      <alignment/>
    </xf>
    <xf numFmtId="43" fontId="0" fillId="2" borderId="26" xfId="60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27" xfId="0" applyNumberFormat="1" applyFont="1" applyFill="1" applyBorder="1" applyAlignment="1">
      <alignment/>
    </xf>
    <xf numFmtId="43" fontId="0" fillId="0" borderId="28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4" fillId="0" borderId="29" xfId="0" applyFont="1" applyFill="1" applyBorder="1" applyAlignment="1">
      <alignment horizontal="center"/>
    </xf>
    <xf numFmtId="165" fontId="34" fillId="0" borderId="30" xfId="0" applyNumberFormat="1" applyFont="1" applyFill="1" applyBorder="1" applyAlignment="1">
      <alignment/>
    </xf>
    <xf numFmtId="164" fontId="34" fillId="0" borderId="30" xfId="0" applyNumberFormat="1" applyFont="1" applyFill="1" applyBorder="1" applyAlignment="1">
      <alignment/>
    </xf>
    <xf numFmtId="43" fontId="34" fillId="0" borderId="30" xfId="60" applyFont="1" applyFill="1" applyBorder="1" applyAlignment="1">
      <alignment/>
    </xf>
    <xf numFmtId="166" fontId="34" fillId="0" borderId="30" xfId="0" applyNumberFormat="1" applyFont="1" applyFill="1" applyBorder="1" applyAlignment="1">
      <alignment/>
    </xf>
    <xf numFmtId="43" fontId="34" fillId="2" borderId="31" xfId="60" applyFont="1" applyFill="1" applyBorder="1" applyAlignment="1">
      <alignment/>
    </xf>
    <xf numFmtId="43" fontId="34" fillId="2" borderId="30" xfId="60" applyFont="1" applyFill="1" applyBorder="1" applyAlignment="1">
      <alignment/>
    </xf>
    <xf numFmtId="43" fontId="34" fillId="2" borderId="32" xfId="60" applyFont="1" applyFill="1" applyBorder="1" applyAlignment="1">
      <alignment/>
    </xf>
    <xf numFmtId="164" fontId="34" fillId="0" borderId="32" xfId="0" applyNumberFormat="1" applyFont="1" applyFill="1" applyBorder="1" applyAlignment="1">
      <alignment/>
    </xf>
    <xf numFmtId="164" fontId="34" fillId="0" borderId="33" xfId="0" applyNumberFormat="1" applyFont="1" applyFill="1" applyBorder="1" applyAlignment="1">
      <alignment/>
    </xf>
    <xf numFmtId="164" fontId="34" fillId="0" borderId="34" xfId="0" applyNumberFormat="1" applyFont="1" applyFill="1" applyBorder="1" applyAlignment="1">
      <alignment/>
    </xf>
    <xf numFmtId="0" fontId="34" fillId="0" borderId="29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/>
    </xf>
    <xf numFmtId="0" fontId="34" fillId="0" borderId="35" xfId="0" applyFont="1" applyFill="1" applyBorder="1" applyAlignment="1">
      <alignment horizontal="center"/>
    </xf>
    <xf numFmtId="165" fontId="34" fillId="0" borderId="36" xfId="0" applyNumberFormat="1" applyFont="1" applyFill="1" applyBorder="1" applyAlignment="1">
      <alignment/>
    </xf>
    <xf numFmtId="164" fontId="34" fillId="0" borderId="36" xfId="0" applyNumberFormat="1" applyFont="1" applyFill="1" applyBorder="1" applyAlignment="1">
      <alignment/>
    </xf>
    <xf numFmtId="43" fontId="34" fillId="0" borderId="36" xfId="60" applyFont="1" applyFill="1" applyBorder="1" applyAlignment="1">
      <alignment/>
    </xf>
    <xf numFmtId="166" fontId="34" fillId="0" borderId="36" xfId="0" applyNumberFormat="1" applyFont="1" applyFill="1" applyBorder="1" applyAlignment="1">
      <alignment/>
    </xf>
    <xf numFmtId="43" fontId="34" fillId="2" borderId="37" xfId="60" applyFont="1" applyFill="1" applyBorder="1" applyAlignment="1">
      <alignment/>
    </xf>
    <xf numFmtId="43" fontId="34" fillId="2" borderId="36" xfId="60" applyFont="1" applyFill="1" applyBorder="1" applyAlignment="1">
      <alignment/>
    </xf>
    <xf numFmtId="43" fontId="34" fillId="2" borderId="38" xfId="60" applyFont="1" applyFill="1" applyBorder="1" applyAlignment="1">
      <alignment/>
    </xf>
    <xf numFmtId="164" fontId="34" fillId="0" borderId="39" xfId="0" applyNumberFormat="1" applyFont="1" applyFill="1" applyBorder="1" applyAlignment="1">
      <alignment/>
    </xf>
    <xf numFmtId="164" fontId="34" fillId="0" borderId="4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0" fontId="0" fillId="0" borderId="0" xfId="60" applyNumberFormat="1" applyFont="1" applyFill="1" applyBorder="1" applyAlignment="1">
      <alignment/>
    </xf>
    <xf numFmtId="0" fontId="35" fillId="0" borderId="6" xfId="0" applyFont="1" applyFill="1" applyBorder="1" applyAlignment="1">
      <alignment vertical="center" wrapText="1"/>
    </xf>
    <xf numFmtId="0" fontId="35" fillId="0" borderId="41" xfId="0" applyFont="1" applyFill="1" applyBorder="1" applyAlignment="1">
      <alignment horizontal="left" vertical="center" wrapText="1"/>
    </xf>
    <xf numFmtId="171" fontId="0" fillId="0" borderId="30" xfId="60" applyNumberFormat="1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left" vertical="center" wrapText="1"/>
    </xf>
    <xf numFmtId="171" fontId="0" fillId="0" borderId="43" xfId="60" applyNumberFormat="1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left" vertical="center" wrapText="1"/>
    </xf>
    <xf numFmtId="10" fontId="0" fillId="0" borderId="30" xfId="49" applyNumberFormat="1" applyFont="1" applyFill="1" applyBorder="1" applyAlignment="1">
      <alignment/>
    </xf>
    <xf numFmtId="10" fontId="0" fillId="0" borderId="43" xfId="49" applyNumberFormat="1" applyFont="1" applyFill="1" applyBorder="1" applyAlignment="1">
      <alignment/>
    </xf>
    <xf numFmtId="10" fontId="0" fillId="0" borderId="45" xfId="49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34" fillId="2" borderId="46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24" xfId="0" applyFont="1" applyFill="1" applyBorder="1" applyAlignment="1">
      <alignment horizontal="center" wrapText="1"/>
    </xf>
    <xf numFmtId="0" fontId="34" fillId="0" borderId="4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7109375" style="6" customWidth="1"/>
    <col min="2" max="2" width="14.57421875" style="37" customWidth="1"/>
    <col min="3" max="3" width="13.8515625" style="37" customWidth="1"/>
    <col min="4" max="4" width="12.8515625" style="37" customWidth="1"/>
    <col min="5" max="5" width="15.140625" style="37" customWidth="1"/>
    <col min="6" max="6" width="14.28125" style="38" customWidth="1"/>
    <col min="7" max="7" width="18.7109375" style="6" customWidth="1"/>
    <col min="8" max="8" width="16.7109375" style="6" customWidth="1"/>
    <col min="9" max="9" width="19.57421875" style="6" customWidth="1"/>
    <col min="10" max="10" width="14.8515625" style="6" customWidth="1"/>
    <col min="11" max="11" width="15.00390625" style="6" customWidth="1"/>
    <col min="12" max="12" width="14.28125" style="6" customWidth="1"/>
    <col min="13" max="13" width="15.7109375" style="6" customWidth="1"/>
    <col min="14" max="14" width="17.421875" style="6" customWidth="1"/>
    <col min="15" max="15" width="23.00390625" style="37" customWidth="1"/>
    <col min="16" max="16" width="18.57421875" style="75" customWidth="1"/>
    <col min="17" max="17" width="19.7109375" style="37" customWidth="1"/>
    <col min="18" max="18" width="18.140625" style="5" customWidth="1"/>
    <col min="19" max="19" width="18.57421875" style="6" customWidth="1"/>
    <col min="20" max="20" width="17.421875" style="6" customWidth="1"/>
    <col min="21" max="21" width="18.57421875" style="6" customWidth="1"/>
    <col min="22" max="16384" width="9.140625" style="6" customWidth="1"/>
  </cols>
  <sheetData>
    <row r="1" spans="1:17" ht="33" customHeight="1" thickBot="1">
      <c r="A1" s="1"/>
      <c r="B1" s="2"/>
      <c r="C1" s="85"/>
      <c r="D1" s="85"/>
      <c r="E1" s="85"/>
      <c r="F1" s="3"/>
      <c r="G1" s="1"/>
      <c r="H1" s="1"/>
      <c r="I1" s="4"/>
      <c r="J1" s="86" t="s">
        <v>0</v>
      </c>
      <c r="K1" s="87"/>
      <c r="L1" s="87"/>
      <c r="M1" s="88"/>
      <c r="N1" s="89" t="s">
        <v>1</v>
      </c>
      <c r="O1" s="90"/>
      <c r="P1" s="91"/>
      <c r="Q1" s="2"/>
    </row>
    <row r="2" spans="1:22" s="22" customFormat="1" ht="66" customHeight="1" thickBot="1">
      <c r="A2" s="7" t="s">
        <v>2</v>
      </c>
      <c r="B2" s="8" t="s">
        <v>3</v>
      </c>
      <c r="C2" s="9" t="s">
        <v>4</v>
      </c>
      <c r="D2" s="8" t="s">
        <v>5</v>
      </c>
      <c r="E2" s="8" t="s">
        <v>6</v>
      </c>
      <c r="F2" s="10" t="s">
        <v>7</v>
      </c>
      <c r="G2" s="11" t="s">
        <v>8</v>
      </c>
      <c r="H2" s="11" t="s">
        <v>9</v>
      </c>
      <c r="I2" s="11" t="s">
        <v>10</v>
      </c>
      <c r="J2" s="12" t="s">
        <v>11</v>
      </c>
      <c r="K2" s="13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Q2" s="8" t="s">
        <v>18</v>
      </c>
      <c r="R2" s="18" t="s">
        <v>19</v>
      </c>
      <c r="S2" s="19" t="s">
        <v>20</v>
      </c>
      <c r="T2" s="20"/>
      <c r="U2" s="20"/>
      <c r="V2" s="21"/>
    </row>
    <row r="3" spans="1:22" s="22" customFormat="1" ht="15.75" thickTop="1">
      <c r="A3" s="23">
        <v>2005</v>
      </c>
      <c r="B3" s="24">
        <v>579.4083</v>
      </c>
      <c r="C3" s="25">
        <v>453.9583</v>
      </c>
      <c r="D3" s="25">
        <v>234.17583333333334</v>
      </c>
      <c r="E3" s="25">
        <v>197.85833333333335</v>
      </c>
      <c r="F3" s="26">
        <v>736.1595652173912</v>
      </c>
      <c r="G3" s="27">
        <v>1</v>
      </c>
      <c r="H3" s="26">
        <f aca="true" t="shared" si="0" ref="H3:Q3">SUM(H4:H13)</f>
        <v>736.1595652173913</v>
      </c>
      <c r="I3" s="26">
        <f t="shared" si="0"/>
        <v>3560.687581235698</v>
      </c>
      <c r="J3" s="28">
        <f t="shared" si="0"/>
        <v>864.8782601256305</v>
      </c>
      <c r="K3" s="29">
        <f t="shared" si="0"/>
        <v>1527.2849019975852</v>
      </c>
      <c r="L3" s="29">
        <f t="shared" si="0"/>
        <v>981.7919704305405</v>
      </c>
      <c r="M3" s="30">
        <f t="shared" si="0"/>
        <v>186.73244868194232</v>
      </c>
      <c r="N3" s="25">
        <f t="shared" si="0"/>
        <v>83003.5104</v>
      </c>
      <c r="O3" s="25">
        <f t="shared" si="0"/>
        <v>105315.68763159336</v>
      </c>
      <c r="P3" s="31">
        <f t="shared" si="0"/>
        <v>188319.19803159338</v>
      </c>
      <c r="Q3" s="25">
        <f t="shared" si="0"/>
        <v>355223.8826</v>
      </c>
      <c r="R3" s="32">
        <f>SUM(R4:R13)</f>
        <v>166904.6845684066</v>
      </c>
      <c r="S3" s="33">
        <f>SUM(S4:S13)</f>
        <v>378495.3757</v>
      </c>
      <c r="T3" s="34"/>
      <c r="U3" s="20"/>
      <c r="V3" s="21"/>
    </row>
    <row r="4" spans="1:22" ht="15">
      <c r="A4" s="35">
        <v>38412</v>
      </c>
      <c r="B4" s="36">
        <v>345.4425</v>
      </c>
      <c r="C4" s="37">
        <v>460.19</v>
      </c>
      <c r="D4" s="37">
        <v>239.05</v>
      </c>
      <c r="E4" s="37">
        <v>194.62</v>
      </c>
      <c r="F4" s="38">
        <v>7.8</v>
      </c>
      <c r="G4" s="39">
        <v>1</v>
      </c>
      <c r="H4" s="38">
        <v>7.8</v>
      </c>
      <c r="I4" s="38">
        <v>37.72736842105263</v>
      </c>
      <c r="J4" s="40">
        <f aca="true" t="shared" si="1" ref="J4:J65">I4-(K4+L4+M4)</f>
        <v>9.1638426609152</v>
      </c>
      <c r="K4" s="41">
        <v>16.18239142496675</v>
      </c>
      <c r="L4" s="41">
        <v>10.402605265472275</v>
      </c>
      <c r="M4" s="42">
        <v>1.9785290696984084</v>
      </c>
      <c r="N4" s="37">
        <v>910.4993</v>
      </c>
      <c r="O4" s="37">
        <v>1317.3728846454078</v>
      </c>
      <c r="P4" s="43">
        <v>2227.8721846454077</v>
      </c>
      <c r="Q4" s="44">
        <v>2694.4515</v>
      </c>
      <c r="R4" s="45">
        <f aca="true" t="shared" si="2" ref="R4:R65">Q4-P4</f>
        <v>466.5793153545924</v>
      </c>
      <c r="S4" s="46">
        <v>1288.7387</v>
      </c>
      <c r="T4" s="38"/>
      <c r="U4" s="37"/>
      <c r="V4" s="47"/>
    </row>
    <row r="5" spans="1:22" ht="15">
      <c r="A5" s="35">
        <v>38443</v>
      </c>
      <c r="B5" s="36">
        <v>354.8028</v>
      </c>
      <c r="C5" s="37">
        <v>465.67</v>
      </c>
      <c r="D5" s="37">
        <v>229.72</v>
      </c>
      <c r="E5" s="37">
        <v>191.91</v>
      </c>
      <c r="F5" s="38">
        <v>13.1</v>
      </c>
      <c r="G5" s="39">
        <v>1</v>
      </c>
      <c r="H5" s="38">
        <v>13.1</v>
      </c>
      <c r="I5" s="38">
        <v>63.362631578947365</v>
      </c>
      <c r="J5" s="40">
        <f t="shared" si="1"/>
        <v>15.390556263844758</v>
      </c>
      <c r="K5" s="41">
        <v>27.178118931674923</v>
      </c>
      <c r="L5" s="41">
        <v>17.47104217662651</v>
      </c>
      <c r="M5" s="42">
        <v>3.322914206801173</v>
      </c>
      <c r="N5" s="37">
        <v>1547.3815</v>
      </c>
      <c r="O5" s="37">
        <v>2018.597709600398</v>
      </c>
      <c r="P5" s="43">
        <v>3565.979209600398</v>
      </c>
      <c r="Q5" s="44">
        <v>4647.9167</v>
      </c>
      <c r="R5" s="45">
        <f t="shared" si="2"/>
        <v>1081.9374903996018</v>
      </c>
      <c r="S5" s="46">
        <v>2809.8999</v>
      </c>
      <c r="T5" s="38"/>
      <c r="U5" s="37"/>
      <c r="V5" s="47"/>
    </row>
    <row r="6" spans="1:22" ht="15">
      <c r="A6" s="35">
        <v>38473</v>
      </c>
      <c r="B6" s="36">
        <v>416.1908</v>
      </c>
      <c r="C6" s="37">
        <v>440.83</v>
      </c>
      <c r="D6" s="37">
        <v>239.6</v>
      </c>
      <c r="E6" s="37">
        <v>198.28</v>
      </c>
      <c r="F6" s="38">
        <v>25.75</v>
      </c>
      <c r="G6" s="39">
        <v>1</v>
      </c>
      <c r="H6" s="38">
        <v>25.75</v>
      </c>
      <c r="I6" s="38">
        <v>124.54868421052633</v>
      </c>
      <c r="J6" s="40">
        <f t="shared" si="1"/>
        <v>30.252429297252107</v>
      </c>
      <c r="K6" s="41">
        <v>53.42263835806331</v>
      </c>
      <c r="L6" s="41">
        <v>34.34193404947578</v>
      </c>
      <c r="M6" s="42">
        <v>6.531682505735131</v>
      </c>
      <c r="N6" s="37">
        <v>2879.3616</v>
      </c>
      <c r="O6" s="37">
        <v>4220.025156346166</v>
      </c>
      <c r="P6" s="43">
        <v>7099.386756346166</v>
      </c>
      <c r="Q6" s="44">
        <v>10716.9131</v>
      </c>
      <c r="R6" s="45">
        <f t="shared" si="2"/>
        <v>3617.5263436538335</v>
      </c>
      <c r="S6" s="46">
        <v>8940.3546</v>
      </c>
      <c r="T6" s="38"/>
      <c r="U6" s="37"/>
      <c r="V6" s="47"/>
    </row>
    <row r="7" spans="1:22" ht="15">
      <c r="A7" s="35">
        <v>38504</v>
      </c>
      <c r="B7" s="36">
        <v>389.5049</v>
      </c>
      <c r="C7" s="37">
        <v>442.2</v>
      </c>
      <c r="D7" s="37">
        <v>250.82</v>
      </c>
      <c r="E7" s="37">
        <v>208.64</v>
      </c>
      <c r="F7" s="38">
        <v>22.812</v>
      </c>
      <c r="G7" s="39">
        <v>1</v>
      </c>
      <c r="H7" s="38">
        <v>22.812</v>
      </c>
      <c r="I7" s="38">
        <v>110.33804210526317</v>
      </c>
      <c r="J7" s="40">
        <f t="shared" si="1"/>
        <v>26.800715228307382</v>
      </c>
      <c r="K7" s="41">
        <v>47.327270921325834</v>
      </c>
      <c r="L7" s="41">
        <v>30.423619399481225</v>
      </c>
      <c r="M7" s="42">
        <v>5.78643655614873</v>
      </c>
      <c r="N7" s="37">
        <v>2558.7622</v>
      </c>
      <c r="O7" s="37">
        <v>3872.393030416354</v>
      </c>
      <c r="P7" s="43">
        <v>6431.155230416354</v>
      </c>
      <c r="Q7" s="44">
        <v>8885.3858</v>
      </c>
      <c r="R7" s="45">
        <f t="shared" si="2"/>
        <v>2454.230569583646</v>
      </c>
      <c r="S7" s="46">
        <v>6001.8209</v>
      </c>
      <c r="T7" s="38"/>
      <c r="U7" s="37"/>
      <c r="V7" s="47"/>
    </row>
    <row r="8" spans="1:22" ht="15">
      <c r="A8" s="35">
        <v>38534</v>
      </c>
      <c r="B8" s="36">
        <v>401.0446</v>
      </c>
      <c r="C8" s="37">
        <v>460.27</v>
      </c>
      <c r="D8" s="37">
        <v>254.48</v>
      </c>
      <c r="E8" s="37">
        <v>217.18</v>
      </c>
      <c r="F8" s="38">
        <v>7.177999999999999</v>
      </c>
      <c r="G8" s="39">
        <v>1</v>
      </c>
      <c r="H8" s="38">
        <v>7.177999999999999</v>
      </c>
      <c r="I8" s="38">
        <v>34.71885263157895</v>
      </c>
      <c r="J8" s="40">
        <f t="shared" si="1"/>
        <v>8.433084951288372</v>
      </c>
      <c r="K8" s="41">
        <v>14.891949442104016</v>
      </c>
      <c r="L8" s="41">
        <v>9.573064178917948</v>
      </c>
      <c r="M8" s="42">
        <v>1.8207540592686122</v>
      </c>
      <c r="N8" s="37">
        <v>838.0385</v>
      </c>
      <c r="O8" s="37">
        <v>1169.9740943593479</v>
      </c>
      <c r="P8" s="43">
        <v>2008.012594359348</v>
      </c>
      <c r="Q8" s="44">
        <v>2878.6981</v>
      </c>
      <c r="R8" s="45">
        <f t="shared" si="2"/>
        <v>870.6855056406521</v>
      </c>
      <c r="S8" s="46">
        <v>2039.6679</v>
      </c>
      <c r="T8" s="38"/>
      <c r="U8" s="37"/>
      <c r="V8" s="47"/>
    </row>
    <row r="9" spans="1:22" ht="15">
      <c r="A9" s="35">
        <v>38565</v>
      </c>
      <c r="B9" s="36">
        <v>438.6062</v>
      </c>
      <c r="C9" s="37">
        <v>454.59</v>
      </c>
      <c r="D9" s="37">
        <v>245.53</v>
      </c>
      <c r="E9" s="37">
        <v>212.28</v>
      </c>
      <c r="F9" s="38">
        <v>57.120000000000005</v>
      </c>
      <c r="G9" s="39">
        <v>1</v>
      </c>
      <c r="H9" s="38">
        <v>57.120000000000005</v>
      </c>
      <c r="I9" s="38">
        <v>276.2804210526316</v>
      </c>
      <c r="J9" s="40">
        <f t="shared" si="1"/>
        <v>67.10752471685592</v>
      </c>
      <c r="K9" s="41">
        <v>118.50489720437189</v>
      </c>
      <c r="L9" s="41">
        <v>76.1790785594585</v>
      </c>
      <c r="M9" s="42">
        <v>14.488920571945268</v>
      </c>
      <c r="N9" s="37">
        <v>6586.5184</v>
      </c>
      <c r="O9" s="37">
        <v>8719.969551968738</v>
      </c>
      <c r="P9" s="43">
        <v>15306.487951968738</v>
      </c>
      <c r="Q9" s="44">
        <v>25053.1861</v>
      </c>
      <c r="R9" s="45">
        <f t="shared" si="2"/>
        <v>9746.69814803126</v>
      </c>
      <c r="S9" s="46">
        <v>22828.7164</v>
      </c>
      <c r="T9" s="38"/>
      <c r="U9" s="37"/>
      <c r="V9" s="47"/>
    </row>
    <row r="10" spans="1:22" ht="15">
      <c r="A10" s="35">
        <v>38596</v>
      </c>
      <c r="B10" s="36">
        <v>461.0882</v>
      </c>
      <c r="C10" s="37">
        <v>460.19</v>
      </c>
      <c r="D10" s="37">
        <v>238.92</v>
      </c>
      <c r="E10" s="37">
        <v>202.22</v>
      </c>
      <c r="F10" s="38">
        <v>2</v>
      </c>
      <c r="G10" s="39">
        <v>1</v>
      </c>
      <c r="H10" s="38">
        <v>2</v>
      </c>
      <c r="I10" s="38">
        <v>9.673684210526316</v>
      </c>
      <c r="J10" s="40">
        <f t="shared" si="1"/>
        <v>2.349703246388513</v>
      </c>
      <c r="K10" s="41">
        <v>4.149331134606859</v>
      </c>
      <c r="L10" s="41">
        <v>2.6673346834544294</v>
      </c>
      <c r="M10" s="42">
        <v>0.507315146076515</v>
      </c>
      <c r="N10" s="37">
        <v>233.4614</v>
      </c>
      <c r="O10" s="37">
        <v>311.7052236277094</v>
      </c>
      <c r="P10" s="43">
        <v>545.1666236277094</v>
      </c>
      <c r="Q10" s="44">
        <v>922.1764</v>
      </c>
      <c r="R10" s="45">
        <f t="shared" si="2"/>
        <v>377.0097763722905</v>
      </c>
      <c r="S10" s="46">
        <v>867.5749</v>
      </c>
      <c r="T10" s="38"/>
      <c r="U10" s="37"/>
      <c r="V10" s="47"/>
    </row>
    <row r="11" spans="1:22" ht="15">
      <c r="A11" s="35">
        <v>38626</v>
      </c>
      <c r="B11" s="36">
        <v>516.6458</v>
      </c>
      <c r="C11" s="37">
        <v>465.67</v>
      </c>
      <c r="D11" s="37">
        <v>237.1</v>
      </c>
      <c r="E11" s="37">
        <v>198.18</v>
      </c>
      <c r="F11" s="38">
        <v>33.93</v>
      </c>
      <c r="G11" s="39">
        <v>1</v>
      </c>
      <c r="H11" s="38">
        <v>33.93</v>
      </c>
      <c r="I11" s="38">
        <v>164.11405263157894</v>
      </c>
      <c r="J11" s="40">
        <f t="shared" si="1"/>
        <v>39.862715574981124</v>
      </c>
      <c r="K11" s="41">
        <v>70.39340269860536</v>
      </c>
      <c r="L11" s="41">
        <v>45.25133290480439</v>
      </c>
      <c r="M11" s="42">
        <v>8.606601453188077</v>
      </c>
      <c r="N11" s="37">
        <v>4007.8361</v>
      </c>
      <c r="O11" s="37">
        <v>5390.318496923544</v>
      </c>
      <c r="P11" s="43">
        <v>9398.154596923545</v>
      </c>
      <c r="Q11" s="44">
        <v>17529.792</v>
      </c>
      <c r="R11" s="45">
        <f t="shared" si="2"/>
        <v>8131.637403076456</v>
      </c>
      <c r="S11" s="46">
        <v>18305.129</v>
      </c>
      <c r="T11" s="38"/>
      <c r="U11" s="37"/>
      <c r="V11" s="47"/>
    </row>
    <row r="12" spans="1:22" ht="15">
      <c r="A12" s="35">
        <v>38657</v>
      </c>
      <c r="B12" s="36">
        <v>506.1111</v>
      </c>
      <c r="C12" s="37">
        <v>440.83</v>
      </c>
      <c r="D12" s="37">
        <v>234.55</v>
      </c>
      <c r="E12" s="37">
        <v>193.81</v>
      </c>
      <c r="F12" s="38">
        <v>281.3</v>
      </c>
      <c r="G12" s="39">
        <v>1</v>
      </c>
      <c r="H12" s="38">
        <v>281.3</v>
      </c>
      <c r="I12" s="38">
        <v>1360.6036842105264</v>
      </c>
      <c r="J12" s="40">
        <f t="shared" si="1"/>
        <v>330.48576160454445</v>
      </c>
      <c r="K12" s="41">
        <v>583.6034240824547</v>
      </c>
      <c r="L12" s="41">
        <v>375.16062322786547</v>
      </c>
      <c r="M12" s="42">
        <v>71.35387529566184</v>
      </c>
      <c r="N12" s="37">
        <v>31454.9288</v>
      </c>
      <c r="O12" s="37">
        <v>45266.55762518909</v>
      </c>
      <c r="P12" s="43">
        <v>76721.4864251891</v>
      </c>
      <c r="Q12" s="44">
        <v>142369.0524</v>
      </c>
      <c r="R12" s="45">
        <f t="shared" si="2"/>
        <v>65647.56597481089</v>
      </c>
      <c r="S12" s="46">
        <v>144358.9976</v>
      </c>
      <c r="T12" s="38"/>
      <c r="U12" s="37"/>
      <c r="V12" s="47"/>
    </row>
    <row r="13" spans="1:22" ht="15">
      <c r="A13" s="35">
        <v>38687</v>
      </c>
      <c r="B13" s="36">
        <v>489.2749</v>
      </c>
      <c r="C13" s="37">
        <v>442.2</v>
      </c>
      <c r="D13" s="37">
        <v>226.04</v>
      </c>
      <c r="E13" s="37">
        <v>210.14</v>
      </c>
      <c r="F13" s="38">
        <v>285.1695652173913</v>
      </c>
      <c r="G13" s="39">
        <v>1</v>
      </c>
      <c r="H13" s="38">
        <v>285.1695652173913</v>
      </c>
      <c r="I13" s="38">
        <v>1379.3201601830665</v>
      </c>
      <c r="J13" s="40">
        <f t="shared" si="1"/>
        <v>335.0319265812527</v>
      </c>
      <c r="K13" s="41">
        <v>591.6314777994114</v>
      </c>
      <c r="L13" s="41">
        <v>380.3213359849839</v>
      </c>
      <c r="M13" s="42">
        <v>72.33541981741857</v>
      </c>
      <c r="N13" s="37">
        <v>31986.7226</v>
      </c>
      <c r="O13" s="37">
        <v>33028.77385851661</v>
      </c>
      <c r="P13" s="43">
        <v>65015.49645851661</v>
      </c>
      <c r="Q13" s="44">
        <v>139526.3105</v>
      </c>
      <c r="R13" s="45">
        <f t="shared" si="2"/>
        <v>74510.81404148339</v>
      </c>
      <c r="S13" s="46">
        <v>171054.4758</v>
      </c>
      <c r="T13" s="37"/>
      <c r="U13" s="37"/>
      <c r="V13" s="47"/>
    </row>
    <row r="14" spans="1:22" s="22" customFormat="1" ht="15">
      <c r="A14" s="48">
        <v>2006</v>
      </c>
      <c r="B14" s="49">
        <v>494.4622</v>
      </c>
      <c r="C14" s="50">
        <v>520.51</v>
      </c>
      <c r="D14" s="50">
        <v>234.45000000000002</v>
      </c>
      <c r="E14" s="50">
        <v>193.51666666666665</v>
      </c>
      <c r="F14" s="51">
        <v>69001.98100000001</v>
      </c>
      <c r="G14" s="52">
        <v>1</v>
      </c>
      <c r="H14" s="51">
        <f>SUM(H15:H26)</f>
        <v>69001.981</v>
      </c>
      <c r="I14" s="51">
        <f aca="true" t="shared" si="3" ref="I14:S14">SUM(I15:I26)</f>
        <v>333751.6870473684</v>
      </c>
      <c r="J14" s="53">
        <f t="shared" si="3"/>
        <v>92919.83805678273</v>
      </c>
      <c r="K14" s="54">
        <f t="shared" si="3"/>
        <v>151363.72990679365</v>
      </c>
      <c r="L14" s="54">
        <f t="shared" si="3"/>
        <v>74796.34225078457</v>
      </c>
      <c r="M14" s="55">
        <f t="shared" si="3"/>
        <v>14671.77683300745</v>
      </c>
      <c r="N14" s="50">
        <f t="shared" si="3"/>
        <v>8401275.8313</v>
      </c>
      <c r="O14" s="50">
        <f t="shared" si="3"/>
        <v>12230888.729169179</v>
      </c>
      <c r="P14" s="56">
        <f t="shared" si="3"/>
        <v>20632164.56046918</v>
      </c>
      <c r="Q14" s="50">
        <f t="shared" si="3"/>
        <v>34694157.5983</v>
      </c>
      <c r="R14" s="57">
        <f t="shared" si="3"/>
        <v>14061993.037830822</v>
      </c>
      <c r="S14" s="58">
        <f t="shared" si="3"/>
        <v>30528239.4622</v>
      </c>
      <c r="T14" s="34"/>
      <c r="U14" s="20"/>
      <c r="V14" s="21"/>
    </row>
    <row r="15" spans="1:22" ht="15">
      <c r="A15" s="35">
        <v>38718</v>
      </c>
      <c r="B15" s="36">
        <v>446.3269</v>
      </c>
      <c r="C15" s="37">
        <v>434.47</v>
      </c>
      <c r="D15" s="37">
        <v>229.25</v>
      </c>
      <c r="E15" s="37">
        <v>196.62</v>
      </c>
      <c r="F15" s="38">
        <v>1075.3</v>
      </c>
      <c r="G15" s="39">
        <v>1</v>
      </c>
      <c r="H15" s="38">
        <v>1075.3</v>
      </c>
      <c r="I15" s="38">
        <v>5201.056315789474</v>
      </c>
      <c r="J15" s="40">
        <f t="shared" si="1"/>
        <v>1448.0265698815</v>
      </c>
      <c r="K15" s="41">
        <v>2358.7934202755027</v>
      </c>
      <c r="L15" s="41">
        <v>1165.5970691952837</v>
      </c>
      <c r="M15" s="42">
        <v>228.6392564371871</v>
      </c>
      <c r="N15" s="37">
        <v>99336.8977</v>
      </c>
      <c r="O15" s="37">
        <v>165086.76213955774</v>
      </c>
      <c r="P15" s="43">
        <v>264423.6598395577</v>
      </c>
      <c r="Q15" s="44">
        <v>479935.3156</v>
      </c>
      <c r="R15" s="45">
        <f t="shared" si="2"/>
        <v>215511.65576044226</v>
      </c>
      <c r="S15" s="46">
        <v>490224.3634</v>
      </c>
      <c r="T15" s="38"/>
      <c r="U15" s="37"/>
      <c r="V15" s="47"/>
    </row>
    <row r="16" spans="1:22" ht="15">
      <c r="A16" s="35">
        <v>38749</v>
      </c>
      <c r="B16" s="36">
        <v>459.8166</v>
      </c>
      <c r="C16" s="37">
        <v>458.83</v>
      </c>
      <c r="D16" s="37">
        <v>236.87</v>
      </c>
      <c r="E16" s="37">
        <v>200.48</v>
      </c>
      <c r="F16" s="38">
        <v>1043.21</v>
      </c>
      <c r="G16" s="39">
        <v>1</v>
      </c>
      <c r="H16" s="38">
        <v>1043.21</v>
      </c>
      <c r="I16" s="38">
        <v>5045.8420526315795</v>
      </c>
      <c r="J16" s="40">
        <f t="shared" si="1"/>
        <v>1404.813352521231</v>
      </c>
      <c r="K16" s="41">
        <v>2288.400338478199</v>
      </c>
      <c r="L16" s="41">
        <v>1130.812348698235</v>
      </c>
      <c r="M16" s="42">
        <v>221.8160129339142</v>
      </c>
      <c r="N16" s="37">
        <v>101775.8412</v>
      </c>
      <c r="O16" s="37">
        <v>170442.80329026247</v>
      </c>
      <c r="P16" s="43">
        <v>272218.6444902625</v>
      </c>
      <c r="Q16" s="44">
        <v>479685.2753</v>
      </c>
      <c r="R16" s="45">
        <f t="shared" si="2"/>
        <v>207466.6308097375</v>
      </c>
      <c r="S16" s="46">
        <v>443459.9234</v>
      </c>
      <c r="T16" s="38"/>
      <c r="U16" s="37"/>
      <c r="V16" s="47"/>
    </row>
    <row r="17" spans="1:22" ht="15">
      <c r="A17" s="35">
        <v>38777</v>
      </c>
      <c r="B17" s="36">
        <v>406.7358</v>
      </c>
      <c r="C17" s="37">
        <v>469.89</v>
      </c>
      <c r="D17" s="37">
        <v>222.95</v>
      </c>
      <c r="E17" s="37">
        <v>181.88</v>
      </c>
      <c r="F17" s="38">
        <v>1724.84</v>
      </c>
      <c r="G17" s="39">
        <v>1</v>
      </c>
      <c r="H17" s="38">
        <v>1724.84</v>
      </c>
      <c r="I17" s="38">
        <v>8342.778736842105</v>
      </c>
      <c r="J17" s="40">
        <f t="shared" si="1"/>
        <v>2322.7137996786078</v>
      </c>
      <c r="K17" s="41">
        <v>3783.6336306407493</v>
      </c>
      <c r="L17" s="41">
        <v>1869.6814366509745</v>
      </c>
      <c r="M17" s="42">
        <v>366.7498698717732</v>
      </c>
      <c r="N17" s="37">
        <v>172332.0964</v>
      </c>
      <c r="O17" s="37">
        <v>286145.6173111941</v>
      </c>
      <c r="P17" s="43">
        <v>458477.7137111941</v>
      </c>
      <c r="Q17" s="44">
        <v>701554.1773</v>
      </c>
      <c r="R17" s="45">
        <f t="shared" si="2"/>
        <v>243076.46358880587</v>
      </c>
      <c r="S17" s="46">
        <v>515686.7175</v>
      </c>
      <c r="T17" s="38"/>
      <c r="U17" s="37"/>
      <c r="V17" s="47"/>
    </row>
    <row r="18" spans="1:22" ht="15">
      <c r="A18" s="35">
        <v>38808</v>
      </c>
      <c r="B18" s="36">
        <v>475.4293</v>
      </c>
      <c r="C18" s="37">
        <v>476.08</v>
      </c>
      <c r="D18" s="37">
        <v>225.23</v>
      </c>
      <c r="E18" s="37">
        <v>183.48</v>
      </c>
      <c r="F18" s="38">
        <v>1785.5099999999998</v>
      </c>
      <c r="G18" s="39">
        <v>1</v>
      </c>
      <c r="H18" s="38">
        <v>1785.5099999999998</v>
      </c>
      <c r="I18" s="38">
        <v>8636.22994736842</v>
      </c>
      <c r="J18" s="40">
        <f t="shared" si="1"/>
        <v>2404.413578340107</v>
      </c>
      <c r="K18" s="41">
        <v>3916.7202081615474</v>
      </c>
      <c r="L18" s="41">
        <v>1935.446129469795</v>
      </c>
      <c r="M18" s="42">
        <v>379.65003139697</v>
      </c>
      <c r="N18" s="37">
        <v>180743.7869</v>
      </c>
      <c r="O18" s="37">
        <v>300064.6352115058</v>
      </c>
      <c r="P18" s="43">
        <v>480808.4221115058</v>
      </c>
      <c r="Q18" s="44">
        <v>848883.7694</v>
      </c>
      <c r="R18" s="45">
        <f t="shared" si="2"/>
        <v>368075.3472884942</v>
      </c>
      <c r="S18" s="46">
        <v>788638.2391</v>
      </c>
      <c r="T18" s="38"/>
      <c r="U18" s="37"/>
      <c r="V18" s="47"/>
    </row>
    <row r="19" spans="1:22" ht="15">
      <c r="A19" s="35">
        <v>38838</v>
      </c>
      <c r="B19" s="36">
        <v>463.5077</v>
      </c>
      <c r="C19" s="37">
        <v>518.67</v>
      </c>
      <c r="D19" s="37">
        <v>230.52</v>
      </c>
      <c r="E19" s="37">
        <v>184.74</v>
      </c>
      <c r="F19" s="38">
        <v>2577.6000000000004</v>
      </c>
      <c r="G19" s="39">
        <v>1</v>
      </c>
      <c r="H19" s="38">
        <v>2577.6000000000004</v>
      </c>
      <c r="I19" s="38">
        <v>12467.444210526319</v>
      </c>
      <c r="J19" s="40">
        <f t="shared" si="1"/>
        <v>3471.062295663123</v>
      </c>
      <c r="K19" s="41">
        <v>5654.260132151155</v>
      </c>
      <c r="L19" s="41">
        <v>2794.050967690657</v>
      </c>
      <c r="M19" s="42">
        <v>548.0708150213834</v>
      </c>
      <c r="N19" s="37">
        <v>284267.8896</v>
      </c>
      <c r="O19" s="37">
        <v>457319.9520444644</v>
      </c>
      <c r="P19" s="43">
        <v>741587.8416444644</v>
      </c>
      <c r="Q19" s="44">
        <v>1194737.4475</v>
      </c>
      <c r="R19" s="45">
        <f t="shared" si="2"/>
        <v>453149.6058555356</v>
      </c>
      <c r="S19" s="46">
        <v>986687.9518</v>
      </c>
      <c r="T19" s="38"/>
      <c r="U19" s="37"/>
      <c r="V19" s="47"/>
    </row>
    <row r="20" spans="1:22" ht="15">
      <c r="A20" s="35">
        <v>38869</v>
      </c>
      <c r="B20" s="36">
        <v>519.8484</v>
      </c>
      <c r="C20" s="37">
        <v>498.96</v>
      </c>
      <c r="D20" s="37">
        <v>226.3</v>
      </c>
      <c r="E20" s="37">
        <v>188.44</v>
      </c>
      <c r="F20" s="38">
        <v>6490.3099999999995</v>
      </c>
      <c r="G20" s="39">
        <v>1</v>
      </c>
      <c r="H20" s="38">
        <v>6490.3099999999995</v>
      </c>
      <c r="I20" s="38">
        <v>31392.604684210524</v>
      </c>
      <c r="J20" s="40">
        <f t="shared" si="1"/>
        <v>8740.01797337264</v>
      </c>
      <c r="K20" s="41">
        <v>14237.23660703831</v>
      </c>
      <c r="L20" s="41">
        <v>7035.326247715839</v>
      </c>
      <c r="M20" s="42">
        <v>1380.0238560837345</v>
      </c>
      <c r="N20" s="37">
        <v>688576.7032</v>
      </c>
      <c r="O20" s="37">
        <v>1048766.1025262275</v>
      </c>
      <c r="P20" s="43">
        <v>1737342.8057262274</v>
      </c>
      <c r="Q20" s="44">
        <v>3373977.269</v>
      </c>
      <c r="R20" s="45">
        <f t="shared" si="2"/>
        <v>1636634.4632737725</v>
      </c>
      <c r="S20" s="46">
        <v>3738891.4313</v>
      </c>
      <c r="T20" s="38"/>
      <c r="U20" s="37"/>
      <c r="V20" s="47"/>
    </row>
    <row r="21" spans="1:22" ht="15">
      <c r="A21" s="35">
        <v>38899</v>
      </c>
      <c r="B21" s="36">
        <v>544.7039</v>
      </c>
      <c r="C21" s="37">
        <v>504.34</v>
      </c>
      <c r="D21" s="37">
        <v>232.2</v>
      </c>
      <c r="E21" s="37">
        <v>184.34</v>
      </c>
      <c r="F21" s="38">
        <v>3330.7999999999997</v>
      </c>
      <c r="G21" s="39">
        <v>1</v>
      </c>
      <c r="H21" s="38">
        <v>3330.7999999999997</v>
      </c>
      <c r="I21" s="38">
        <v>16110.553684210527</v>
      </c>
      <c r="J21" s="40">
        <f t="shared" si="1"/>
        <v>4485.340741152517</v>
      </c>
      <c r="K21" s="41">
        <v>7306.490397334366</v>
      </c>
      <c r="L21" s="41">
        <v>3610.500063308519</v>
      </c>
      <c r="M21" s="42">
        <v>708.2224824151239</v>
      </c>
      <c r="N21" s="37">
        <v>357184.9268</v>
      </c>
      <c r="O21" s="37">
        <v>605595.5339869</v>
      </c>
      <c r="P21" s="43">
        <v>962780.4607869</v>
      </c>
      <c r="Q21" s="44">
        <v>1814299.7501</v>
      </c>
      <c r="R21" s="45">
        <f t="shared" si="2"/>
        <v>851519.2893131</v>
      </c>
      <c r="S21" s="46">
        <v>1884412.1872</v>
      </c>
      <c r="T21" s="38"/>
      <c r="U21" s="37"/>
      <c r="V21" s="47"/>
    </row>
    <row r="22" spans="1:22" ht="15">
      <c r="A22" s="35">
        <v>38930</v>
      </c>
      <c r="B22" s="36">
        <v>584.6222</v>
      </c>
      <c r="C22" s="37">
        <v>518.43</v>
      </c>
      <c r="D22" s="37">
        <v>228.02</v>
      </c>
      <c r="E22" s="37">
        <v>184.03</v>
      </c>
      <c r="F22" s="38">
        <v>5101.599999999999</v>
      </c>
      <c r="G22" s="39">
        <v>1</v>
      </c>
      <c r="H22" s="38">
        <v>5101.599999999999</v>
      </c>
      <c r="I22" s="38">
        <v>24675.633684210527</v>
      </c>
      <c r="J22" s="40">
        <f t="shared" si="1"/>
        <v>6869.945456065714</v>
      </c>
      <c r="K22" s="41">
        <v>11190.942539642429</v>
      </c>
      <c r="L22" s="41">
        <v>5530.000937605003</v>
      </c>
      <c r="M22" s="42">
        <v>1084.7447508973808</v>
      </c>
      <c r="N22" s="37">
        <v>562364.2212</v>
      </c>
      <c r="O22" s="37">
        <v>883588.7018772457</v>
      </c>
      <c r="P22" s="43">
        <v>1445952.9230772457</v>
      </c>
      <c r="Q22" s="44">
        <v>2982508.6155</v>
      </c>
      <c r="R22" s="45">
        <f t="shared" si="2"/>
        <v>1536555.6924227541</v>
      </c>
      <c r="S22" s="46">
        <v>3300521.6273</v>
      </c>
      <c r="T22" s="38"/>
      <c r="U22" s="37"/>
      <c r="V22" s="47"/>
    </row>
    <row r="23" spans="1:22" ht="15">
      <c r="A23" s="35">
        <v>38961</v>
      </c>
      <c r="B23" s="36">
        <v>573.6467</v>
      </c>
      <c r="C23" s="37">
        <v>522.1</v>
      </c>
      <c r="D23" s="37">
        <v>223.87</v>
      </c>
      <c r="E23" s="37">
        <v>190.23</v>
      </c>
      <c r="F23" s="38">
        <v>6735.344000000001</v>
      </c>
      <c r="G23" s="39">
        <v>1</v>
      </c>
      <c r="H23" s="38">
        <v>6735.344000000001</v>
      </c>
      <c r="I23" s="38">
        <v>32577.795452631584</v>
      </c>
      <c r="J23" s="40">
        <f t="shared" si="1"/>
        <v>9069.987044817208</v>
      </c>
      <c r="K23" s="41">
        <v>14774.746685103773</v>
      </c>
      <c r="L23" s="41">
        <v>7300.936693408388</v>
      </c>
      <c r="M23" s="42">
        <v>1432.125029302213</v>
      </c>
      <c r="N23" s="37">
        <v>747712.4778</v>
      </c>
      <c r="O23" s="37">
        <v>1031036.4902492762</v>
      </c>
      <c r="P23" s="43">
        <v>1778748.9680492762</v>
      </c>
      <c r="Q23" s="44">
        <v>3863707.859</v>
      </c>
      <c r="R23" s="45">
        <f t="shared" si="2"/>
        <v>2084958.890950724</v>
      </c>
      <c r="S23" s="46">
        <v>4491001.4511</v>
      </c>
      <c r="T23" s="38"/>
      <c r="U23" s="37"/>
      <c r="V23" s="47"/>
    </row>
    <row r="24" spans="1:22" ht="15">
      <c r="A24" s="35">
        <v>38991</v>
      </c>
      <c r="B24" s="36">
        <v>499.4875</v>
      </c>
      <c r="C24" s="37">
        <v>551.66</v>
      </c>
      <c r="D24" s="37">
        <v>239.55</v>
      </c>
      <c r="E24" s="37">
        <v>207.01</v>
      </c>
      <c r="F24" s="38">
        <v>8581.441</v>
      </c>
      <c r="G24" s="39">
        <v>1</v>
      </c>
      <c r="H24" s="38">
        <v>8581.441</v>
      </c>
      <c r="I24" s="38">
        <v>41507.07515263158</v>
      </c>
      <c r="J24" s="40">
        <f t="shared" si="1"/>
        <v>11555.988631889217</v>
      </c>
      <c r="K24" s="41">
        <v>18824.371400802036</v>
      </c>
      <c r="L24" s="41">
        <v>9302.057545868358</v>
      </c>
      <c r="M24" s="42">
        <v>1824.6575740719716</v>
      </c>
      <c r="N24" s="37">
        <v>1006590.5973</v>
      </c>
      <c r="O24" s="37">
        <v>1352943.3388813045</v>
      </c>
      <c r="P24" s="43">
        <v>2359533.9361813045</v>
      </c>
      <c r="Q24" s="44">
        <v>4286322.5115</v>
      </c>
      <c r="R24" s="45">
        <f t="shared" si="2"/>
        <v>1926788.5753186955</v>
      </c>
      <c r="S24" s="46">
        <v>4126988.4495</v>
      </c>
      <c r="T24" s="38"/>
      <c r="U24" s="37"/>
      <c r="V24" s="47"/>
    </row>
    <row r="25" spans="1:22" ht="15">
      <c r="A25" s="35">
        <v>39022</v>
      </c>
      <c r="B25" s="36">
        <v>486.733</v>
      </c>
      <c r="C25" s="37">
        <v>649.61</v>
      </c>
      <c r="D25" s="37">
        <v>255.36</v>
      </c>
      <c r="E25" s="37">
        <v>214.84</v>
      </c>
      <c r="F25" s="38">
        <v>16024.925</v>
      </c>
      <c r="G25" s="39">
        <v>1</v>
      </c>
      <c r="H25" s="38">
        <v>16024.925</v>
      </c>
      <c r="I25" s="38">
        <v>77510.0319736842</v>
      </c>
      <c r="J25" s="40">
        <f t="shared" si="1"/>
        <v>21579.575170053286</v>
      </c>
      <c r="K25" s="41">
        <v>35152.504092261144</v>
      </c>
      <c r="L25" s="41">
        <v>17370.599473704297</v>
      </c>
      <c r="M25" s="42">
        <v>3407.3532376654794</v>
      </c>
      <c r="N25" s="37">
        <v>2213450.7367</v>
      </c>
      <c r="O25" s="37">
        <v>2859290.6218628855</v>
      </c>
      <c r="P25" s="43">
        <v>5072741.358562885</v>
      </c>
      <c r="Q25" s="44">
        <v>7799859.82</v>
      </c>
      <c r="R25" s="45">
        <f t="shared" si="2"/>
        <v>2727118.4614371154</v>
      </c>
      <c r="S25" s="46">
        <v>5873395.0304</v>
      </c>
      <c r="T25" s="38"/>
      <c r="U25" s="37"/>
      <c r="V25" s="47"/>
    </row>
    <row r="26" spans="1:22" ht="15">
      <c r="A26" s="35">
        <v>39052</v>
      </c>
      <c r="B26" s="36">
        <v>472.6886</v>
      </c>
      <c r="C26" s="37">
        <v>643.08</v>
      </c>
      <c r="D26" s="37">
        <v>263.28</v>
      </c>
      <c r="E26" s="37">
        <v>206.11</v>
      </c>
      <c r="F26" s="38">
        <v>14531.101</v>
      </c>
      <c r="G26" s="39">
        <v>1</v>
      </c>
      <c r="H26" s="38">
        <v>14531.101</v>
      </c>
      <c r="I26" s="38">
        <v>70284.64115263158</v>
      </c>
      <c r="J26" s="40">
        <f t="shared" si="1"/>
        <v>19567.95344334757</v>
      </c>
      <c r="K26" s="41">
        <v>31875.63045490447</v>
      </c>
      <c r="L26" s="41">
        <v>15751.333337469223</v>
      </c>
      <c r="M26" s="42">
        <v>3089.7239169103186</v>
      </c>
      <c r="N26" s="37">
        <v>1986939.6565</v>
      </c>
      <c r="O26" s="37">
        <v>3070608.169788356</v>
      </c>
      <c r="P26" s="43">
        <v>5057547.8262883555</v>
      </c>
      <c r="Q26" s="44">
        <v>6868685.7881</v>
      </c>
      <c r="R26" s="45">
        <f t="shared" si="2"/>
        <v>1811137.961811644</v>
      </c>
      <c r="S26" s="46">
        <v>3888332.0902</v>
      </c>
      <c r="T26" s="37"/>
      <c r="U26" s="37"/>
      <c r="V26" s="47"/>
    </row>
    <row r="27" spans="1:22" s="22" customFormat="1" ht="15">
      <c r="A27" s="59">
        <v>2007</v>
      </c>
      <c r="B27" s="49">
        <v>569.9686</v>
      </c>
      <c r="C27" s="50">
        <v>786.0467</v>
      </c>
      <c r="D27" s="50">
        <v>324.0991666666667</v>
      </c>
      <c r="E27" s="50">
        <v>255.65666666666667</v>
      </c>
      <c r="F27" s="51">
        <v>404095.99299999996</v>
      </c>
      <c r="G27" s="52">
        <v>1</v>
      </c>
      <c r="H27" s="51">
        <f>SUM(H28:H39)</f>
        <v>404095.993</v>
      </c>
      <c r="I27" s="51">
        <f aca="true" t="shared" si="4" ref="I27:S27">SUM(I28:I39)</f>
        <v>1954548.5135105266</v>
      </c>
      <c r="J27" s="53">
        <f t="shared" si="4"/>
        <v>664131.0277617689</v>
      </c>
      <c r="K27" s="54">
        <f t="shared" si="4"/>
        <v>794448.097500999</v>
      </c>
      <c r="L27" s="54">
        <f t="shared" si="4"/>
        <v>417542.1575894271</v>
      </c>
      <c r="M27" s="55">
        <f t="shared" si="4"/>
        <v>78427.23065833154</v>
      </c>
      <c r="N27" s="50">
        <f t="shared" si="4"/>
        <v>65879237.4519</v>
      </c>
      <c r="O27" s="50">
        <f t="shared" si="4"/>
        <v>97854516.24811968</v>
      </c>
      <c r="P27" s="56">
        <f t="shared" si="4"/>
        <v>163733753.7000197</v>
      </c>
      <c r="Q27" s="50">
        <f t="shared" si="4"/>
        <v>241976213.89230004</v>
      </c>
      <c r="R27" s="57">
        <f t="shared" si="4"/>
        <v>78242460.1922803</v>
      </c>
      <c r="S27" s="58">
        <f t="shared" si="4"/>
        <v>147932830.30979997</v>
      </c>
      <c r="T27" s="34"/>
      <c r="U27" s="20"/>
      <c r="V27" s="21"/>
    </row>
    <row r="28" spans="1:22" ht="15">
      <c r="A28" s="35">
        <v>39083</v>
      </c>
      <c r="B28" s="36">
        <v>472.2802</v>
      </c>
      <c r="C28" s="37">
        <v>695.28</v>
      </c>
      <c r="D28" s="37">
        <v>293.78</v>
      </c>
      <c r="E28" s="37">
        <v>237.41</v>
      </c>
      <c r="F28" s="38">
        <v>17108.739</v>
      </c>
      <c r="G28" s="39">
        <v>1</v>
      </c>
      <c r="H28" s="38">
        <v>17108.739</v>
      </c>
      <c r="I28" s="38">
        <v>82752.26916315791</v>
      </c>
      <c r="J28" s="40">
        <f t="shared" si="1"/>
        <v>28118.181354443324</v>
      </c>
      <c r="K28" s="41">
        <v>33635.5850704789</v>
      </c>
      <c r="L28" s="41">
        <v>17678.02680412715</v>
      </c>
      <c r="M28" s="42">
        <v>3320.4759341085387</v>
      </c>
      <c r="N28" s="37">
        <v>2308660.5075</v>
      </c>
      <c r="O28" s="37">
        <v>3413268.5382235497</v>
      </c>
      <c r="P28" s="43">
        <v>5721929.04572355</v>
      </c>
      <c r="Q28" s="44">
        <v>8080118.6767</v>
      </c>
      <c r="R28" s="45">
        <f t="shared" si="2"/>
        <v>2358189.6309764497</v>
      </c>
      <c r="S28" s="46">
        <v>5048176.543</v>
      </c>
      <c r="T28" s="38"/>
      <c r="U28" s="37"/>
      <c r="V28" s="47"/>
    </row>
    <row r="29" spans="1:22" ht="15">
      <c r="A29" s="35">
        <v>39114</v>
      </c>
      <c r="B29" s="36">
        <v>476.1169</v>
      </c>
      <c r="C29" s="37">
        <v>609.42</v>
      </c>
      <c r="D29" s="37">
        <v>281.01</v>
      </c>
      <c r="E29" s="37">
        <v>228.25</v>
      </c>
      <c r="F29" s="38">
        <v>16932.741</v>
      </c>
      <c r="G29" s="39">
        <v>1</v>
      </c>
      <c r="H29" s="38">
        <v>16932.741</v>
      </c>
      <c r="I29" s="38">
        <v>81900.9946263158</v>
      </c>
      <c r="J29" s="40">
        <f t="shared" si="1"/>
        <v>27828.928962316735</v>
      </c>
      <c r="K29" s="41">
        <v>33289.57501671432</v>
      </c>
      <c r="L29" s="41">
        <v>17496.17252711277</v>
      </c>
      <c r="M29" s="42">
        <v>3286.318120171975</v>
      </c>
      <c r="N29" s="37">
        <v>2002747.9888</v>
      </c>
      <c r="O29" s="37">
        <v>3200043.6224192055</v>
      </c>
      <c r="P29" s="43">
        <v>5202791.611219205</v>
      </c>
      <c r="Q29" s="44">
        <v>8061964.1534</v>
      </c>
      <c r="R29" s="45">
        <f t="shared" si="2"/>
        <v>2859172.542180795</v>
      </c>
      <c r="S29" s="46">
        <v>5974526.9441</v>
      </c>
      <c r="T29" s="38"/>
      <c r="U29" s="37"/>
      <c r="V29" s="47"/>
    </row>
    <row r="30" spans="1:22" ht="15">
      <c r="A30" s="35">
        <v>39142</v>
      </c>
      <c r="B30" s="36">
        <v>471.1713</v>
      </c>
      <c r="C30" s="37">
        <v>609.79</v>
      </c>
      <c r="D30" s="37">
        <v>278.9</v>
      </c>
      <c r="E30" s="37">
        <v>220.64</v>
      </c>
      <c r="F30" s="38">
        <v>22636.872</v>
      </c>
      <c r="G30" s="39">
        <v>1</v>
      </c>
      <c r="H30" s="38">
        <v>22636.872</v>
      </c>
      <c r="I30" s="38">
        <v>109490.97562105264</v>
      </c>
      <c r="J30" s="40">
        <f t="shared" si="1"/>
        <v>37203.657861243904</v>
      </c>
      <c r="K30" s="41">
        <v>44503.83128093436</v>
      </c>
      <c r="L30" s="41">
        <v>23390.106657047916</v>
      </c>
      <c r="M30" s="42">
        <v>4393.379821826461</v>
      </c>
      <c r="N30" s="37">
        <v>2679039.0816</v>
      </c>
      <c r="O30" s="37">
        <v>4458465.023854053</v>
      </c>
      <c r="P30" s="43">
        <v>7137504.105454053</v>
      </c>
      <c r="Q30" s="44">
        <v>10665844.4082</v>
      </c>
      <c r="R30" s="45">
        <f t="shared" si="2"/>
        <v>3528340.3027459467</v>
      </c>
      <c r="S30" s="46">
        <v>7377406.739</v>
      </c>
      <c r="T30" s="38"/>
      <c r="U30" s="37"/>
      <c r="V30" s="47"/>
    </row>
    <row r="31" spans="1:22" ht="15">
      <c r="A31" s="35">
        <v>39173</v>
      </c>
      <c r="B31" s="36">
        <v>508.4407</v>
      </c>
      <c r="C31" s="37">
        <v>645.24</v>
      </c>
      <c r="D31" s="37">
        <v>268.04</v>
      </c>
      <c r="E31" s="37">
        <v>207.51</v>
      </c>
      <c r="F31" s="38">
        <v>18772.794</v>
      </c>
      <c r="G31" s="39">
        <v>1</v>
      </c>
      <c r="H31" s="38">
        <v>18772.794</v>
      </c>
      <c r="I31" s="38">
        <v>90801.0404526316</v>
      </c>
      <c r="J31" s="40">
        <f t="shared" si="1"/>
        <v>30853.05271309625</v>
      </c>
      <c r="K31" s="41">
        <v>36907.098155952684</v>
      </c>
      <c r="L31" s="41">
        <v>19397.45270065534</v>
      </c>
      <c r="M31" s="42">
        <v>3643.4368829273258</v>
      </c>
      <c r="N31" s="37">
        <v>2350891.2143</v>
      </c>
      <c r="O31" s="37">
        <v>3689119.1196647473</v>
      </c>
      <c r="P31" s="43">
        <v>6040010.333964747</v>
      </c>
      <c r="Q31" s="44">
        <v>9544852.5223</v>
      </c>
      <c r="R31" s="45">
        <f t="shared" si="2"/>
        <v>3504842.188335252</v>
      </c>
      <c r="S31" s="46">
        <v>7090646.2312</v>
      </c>
      <c r="T31" s="38"/>
      <c r="U31" s="37"/>
      <c r="V31" s="47"/>
    </row>
    <row r="32" spans="1:22" ht="15">
      <c r="A32" s="35">
        <v>39203</v>
      </c>
      <c r="B32" s="36">
        <v>559.7303</v>
      </c>
      <c r="C32" s="37">
        <v>702.39</v>
      </c>
      <c r="D32" s="37">
        <v>276.69</v>
      </c>
      <c r="E32" s="37">
        <v>210.53</v>
      </c>
      <c r="F32" s="38">
        <v>26004.665999999997</v>
      </c>
      <c r="G32" s="39">
        <v>1</v>
      </c>
      <c r="H32" s="38">
        <v>26004.665999999997</v>
      </c>
      <c r="I32" s="38">
        <v>125780.46344210525</v>
      </c>
      <c r="J32" s="40">
        <f t="shared" si="1"/>
        <v>42738.62116019924</v>
      </c>
      <c r="K32" s="41">
        <v>51124.87574171246</v>
      </c>
      <c r="L32" s="41">
        <v>26869.962922479197</v>
      </c>
      <c r="M32" s="42">
        <v>5047.003617714347</v>
      </c>
      <c r="N32" s="37">
        <v>3544964.871</v>
      </c>
      <c r="O32" s="37">
        <v>5427452.596153213</v>
      </c>
      <c r="P32" s="43">
        <v>8972417.467153212</v>
      </c>
      <c r="Q32" s="44">
        <v>14555599.5016</v>
      </c>
      <c r="R32" s="45">
        <f t="shared" si="2"/>
        <v>5583182.034446787</v>
      </c>
      <c r="S32" s="46">
        <v>11122815.249</v>
      </c>
      <c r="T32" s="38"/>
      <c r="U32" s="37"/>
      <c r="V32" s="47"/>
    </row>
    <row r="33" spans="1:22" ht="15">
      <c r="A33" s="35">
        <v>39234</v>
      </c>
      <c r="B33" s="36">
        <v>564.1185</v>
      </c>
      <c r="C33" s="37">
        <v>764.11</v>
      </c>
      <c r="D33" s="37">
        <v>295.43</v>
      </c>
      <c r="E33" s="37">
        <v>219.96</v>
      </c>
      <c r="F33" s="38">
        <v>27157.918</v>
      </c>
      <c r="G33" s="39">
        <v>1</v>
      </c>
      <c r="H33" s="38">
        <v>27157.918</v>
      </c>
      <c r="I33" s="38">
        <v>131358.56127368423</v>
      </c>
      <c r="J33" s="40">
        <f t="shared" si="1"/>
        <v>44633.988719630404</v>
      </c>
      <c r="K33" s="41">
        <v>53392.15597514756</v>
      </c>
      <c r="L33" s="41">
        <v>28061.589012976772</v>
      </c>
      <c r="M33" s="42">
        <v>5270.8275659294995</v>
      </c>
      <c r="N33" s="37">
        <v>4027492.0514</v>
      </c>
      <c r="O33" s="37">
        <v>6260892.350820141</v>
      </c>
      <c r="P33" s="43">
        <v>10288384.402220141</v>
      </c>
      <c r="Q33" s="44">
        <v>15320283.9653</v>
      </c>
      <c r="R33" s="45">
        <f t="shared" si="2"/>
        <v>5031899.563079858</v>
      </c>
      <c r="S33" s="46">
        <v>9609418.5956</v>
      </c>
      <c r="T33" s="38"/>
      <c r="U33" s="37"/>
      <c r="V33" s="47"/>
    </row>
    <row r="34" spans="1:22" ht="15">
      <c r="A34" s="35">
        <v>39264</v>
      </c>
      <c r="B34" s="36">
        <v>578.4593</v>
      </c>
      <c r="C34" s="37">
        <v>789.91</v>
      </c>
      <c r="D34" s="37">
        <v>302.05</v>
      </c>
      <c r="E34" s="37">
        <v>231.24</v>
      </c>
      <c r="F34" s="38">
        <v>26718.323</v>
      </c>
      <c r="G34" s="39">
        <v>1</v>
      </c>
      <c r="H34" s="38">
        <v>26718.323</v>
      </c>
      <c r="I34" s="38">
        <v>129232.30966842106</v>
      </c>
      <c r="J34" s="40">
        <f t="shared" si="1"/>
        <v>43911.515138584684</v>
      </c>
      <c r="K34" s="41">
        <v>52527.917236158246</v>
      </c>
      <c r="L34" s="41">
        <v>27607.366630312546</v>
      </c>
      <c r="M34" s="42">
        <v>5185.510663365584</v>
      </c>
      <c r="N34" s="37">
        <v>4096086.7281</v>
      </c>
      <c r="O34" s="37">
        <v>6027347.380013319</v>
      </c>
      <c r="P34" s="43">
        <v>10123434.108113319</v>
      </c>
      <c r="Q34" s="44">
        <v>15455462.4198</v>
      </c>
      <c r="R34" s="45">
        <f t="shared" si="2"/>
        <v>5332028.311686682</v>
      </c>
      <c r="S34" s="46">
        <v>9962361.6976</v>
      </c>
      <c r="T34" s="38"/>
      <c r="U34" s="37"/>
      <c r="V34" s="47"/>
    </row>
    <row r="35" spans="1:22" ht="15">
      <c r="A35" s="35">
        <v>39295</v>
      </c>
      <c r="B35" s="36">
        <v>591.21</v>
      </c>
      <c r="C35" s="37">
        <v>803.96</v>
      </c>
      <c r="D35" s="37">
        <v>319.98</v>
      </c>
      <c r="E35" s="37">
        <v>239.36</v>
      </c>
      <c r="F35" s="38">
        <v>43958.84999999999</v>
      </c>
      <c r="G35" s="39">
        <v>1</v>
      </c>
      <c r="H35" s="38">
        <v>43958.84999999999</v>
      </c>
      <c r="I35" s="38">
        <v>212622.01657894734</v>
      </c>
      <c r="J35" s="40">
        <f t="shared" si="1"/>
        <v>72246.2898307567</v>
      </c>
      <c r="K35" s="41">
        <v>86422.59600636965</v>
      </c>
      <c r="L35" s="41">
        <v>45421.566637880474</v>
      </c>
      <c r="M35" s="42">
        <v>8531.564103940513</v>
      </c>
      <c r="N35" s="37">
        <v>6859036.277</v>
      </c>
      <c r="O35" s="37">
        <v>10897751.0802496</v>
      </c>
      <c r="P35" s="43">
        <v>17756787.3572496</v>
      </c>
      <c r="Q35" s="44">
        <v>25988911.7085</v>
      </c>
      <c r="R35" s="45">
        <f t="shared" si="2"/>
        <v>8232124.351250403</v>
      </c>
      <c r="S35" s="46">
        <v>16499646.8372</v>
      </c>
      <c r="T35" s="38"/>
      <c r="U35" s="37"/>
      <c r="V35" s="47"/>
    </row>
    <row r="36" spans="1:22" ht="15">
      <c r="A36" s="35">
        <v>39326</v>
      </c>
      <c r="B36" s="36">
        <v>594.9423</v>
      </c>
      <c r="C36" s="37">
        <v>844.47</v>
      </c>
      <c r="D36" s="37">
        <v>368.28</v>
      </c>
      <c r="E36" s="37">
        <v>283.62</v>
      </c>
      <c r="F36" s="38">
        <v>45932.00500000001</v>
      </c>
      <c r="G36" s="39">
        <v>1</v>
      </c>
      <c r="H36" s="38">
        <v>45932.00500000001</v>
      </c>
      <c r="I36" s="38">
        <v>222165.85576315798</v>
      </c>
      <c r="J36" s="40">
        <f t="shared" si="1"/>
        <v>75489.16647586931</v>
      </c>
      <c r="K36" s="41">
        <v>90301.79615430233</v>
      </c>
      <c r="L36" s="41">
        <v>47460.37773779251</v>
      </c>
      <c r="M36" s="42">
        <v>8914.51539519383</v>
      </c>
      <c r="N36" s="37">
        <v>7528040.8158</v>
      </c>
      <c r="O36" s="37">
        <v>12511115.193227045</v>
      </c>
      <c r="P36" s="43">
        <v>20039156.009027045</v>
      </c>
      <c r="Q36" s="44">
        <v>27326892.6983</v>
      </c>
      <c r="R36" s="45">
        <f t="shared" si="2"/>
        <v>7287736.689272955</v>
      </c>
      <c r="S36" s="46">
        <v>13869291.6934</v>
      </c>
      <c r="T36" s="38"/>
      <c r="U36" s="37"/>
      <c r="V36" s="47"/>
    </row>
    <row r="37" spans="1:22" ht="15">
      <c r="A37" s="35">
        <v>39356</v>
      </c>
      <c r="B37" s="36">
        <v>617.6528</v>
      </c>
      <c r="C37" s="37">
        <v>885.09</v>
      </c>
      <c r="D37" s="37">
        <v>382.34</v>
      </c>
      <c r="E37" s="37">
        <v>307.87</v>
      </c>
      <c r="F37" s="38">
        <v>53515.62</v>
      </c>
      <c r="G37" s="39">
        <v>1</v>
      </c>
      <c r="H37" s="38">
        <v>53515.62</v>
      </c>
      <c r="I37" s="38">
        <v>258846.60410526316</v>
      </c>
      <c r="J37" s="40">
        <f t="shared" si="1"/>
        <v>87952.8239021867</v>
      </c>
      <c r="K37" s="41">
        <v>105211.09645248674</v>
      </c>
      <c r="L37" s="41">
        <v>55296.33509515125</v>
      </c>
      <c r="M37" s="42">
        <v>10386.348655438462</v>
      </c>
      <c r="N37" s="37">
        <v>9192853.3314</v>
      </c>
      <c r="O37" s="37">
        <v>13989425.00313383</v>
      </c>
      <c r="P37" s="43">
        <v>23182278.33453383</v>
      </c>
      <c r="Q37" s="44">
        <v>33054072.5367</v>
      </c>
      <c r="R37" s="45">
        <f t="shared" si="2"/>
        <v>9871794.20216617</v>
      </c>
      <c r="S37" s="46">
        <v>17846229.5587</v>
      </c>
      <c r="T37" s="38"/>
      <c r="U37" s="37"/>
      <c r="V37" s="47"/>
    </row>
    <row r="38" spans="1:22" ht="15">
      <c r="A38" s="35">
        <v>39387</v>
      </c>
      <c r="B38" s="36">
        <v>686.7579</v>
      </c>
      <c r="C38" s="37">
        <v>1037.26</v>
      </c>
      <c r="D38" s="37">
        <v>390.44</v>
      </c>
      <c r="E38" s="37">
        <v>319.53</v>
      </c>
      <c r="F38" s="38">
        <v>56360.917</v>
      </c>
      <c r="G38" s="39">
        <v>1</v>
      </c>
      <c r="H38" s="38">
        <v>56360.917</v>
      </c>
      <c r="I38" s="38">
        <v>272608.8564368421</v>
      </c>
      <c r="J38" s="40">
        <f t="shared" si="1"/>
        <v>92629.0643342404</v>
      </c>
      <c r="K38" s="41">
        <v>110804.91779105988</v>
      </c>
      <c r="L38" s="41">
        <v>58236.308440451714</v>
      </c>
      <c r="M38" s="42">
        <v>10938.565871090137</v>
      </c>
      <c r="N38" s="37">
        <v>11346136.8354</v>
      </c>
      <c r="O38" s="37">
        <v>14584220.843101759</v>
      </c>
      <c r="P38" s="43">
        <v>25930357.67850176</v>
      </c>
      <c r="Q38" s="44">
        <v>38706305.001</v>
      </c>
      <c r="R38" s="45">
        <f t="shared" si="2"/>
        <v>12775947.322498243</v>
      </c>
      <c r="S38" s="46">
        <v>22202041.257</v>
      </c>
      <c r="T38" s="38"/>
      <c r="U38" s="37"/>
      <c r="V38" s="47"/>
    </row>
    <row r="39" spans="1:22" ht="15">
      <c r="A39" s="35">
        <v>39417</v>
      </c>
      <c r="B39" s="36">
        <v>718.7426</v>
      </c>
      <c r="C39" s="37">
        <v>1045.64</v>
      </c>
      <c r="D39" s="37">
        <v>432.25</v>
      </c>
      <c r="E39" s="37">
        <v>361.96</v>
      </c>
      <c r="F39" s="38">
        <v>48996.548</v>
      </c>
      <c r="G39" s="39">
        <v>1</v>
      </c>
      <c r="H39" s="38">
        <v>48996.548</v>
      </c>
      <c r="I39" s="38">
        <v>236988.56637894738</v>
      </c>
      <c r="J39" s="40">
        <f t="shared" si="1"/>
        <v>80525.7373092013</v>
      </c>
      <c r="K39" s="41">
        <v>96326.65261968182</v>
      </c>
      <c r="L39" s="41">
        <v>50626.89242343941</v>
      </c>
      <c r="M39" s="42">
        <v>9509.284026624864</v>
      </c>
      <c r="N39" s="37">
        <v>9943287.7496</v>
      </c>
      <c r="O39" s="37">
        <v>13395415.497259233</v>
      </c>
      <c r="P39" s="43">
        <v>23338703.246859234</v>
      </c>
      <c r="Q39" s="44">
        <v>35215906.3005</v>
      </c>
      <c r="R39" s="45">
        <f t="shared" si="2"/>
        <v>11877203.053640764</v>
      </c>
      <c r="S39" s="46">
        <v>21330268.964</v>
      </c>
      <c r="T39" s="37"/>
      <c r="U39" s="37"/>
      <c r="V39" s="47"/>
    </row>
    <row r="40" spans="1:22" s="22" customFormat="1" ht="15">
      <c r="A40" s="59">
        <v>2008</v>
      </c>
      <c r="B40" s="49">
        <v>843.367</v>
      </c>
      <c r="C40" s="50">
        <v>1124.2817</v>
      </c>
      <c r="D40" s="50">
        <v>463.6691666666666</v>
      </c>
      <c r="E40" s="50">
        <v>365.3833333333334</v>
      </c>
      <c r="F40" s="51">
        <v>1167113.815</v>
      </c>
      <c r="G40" s="52">
        <f>H40/F40</f>
        <v>0.7513339587964694</v>
      </c>
      <c r="H40" s="51">
        <f>SUM(H41:H52)</f>
        <v>876892.2429900002</v>
      </c>
      <c r="I40" s="51">
        <f aca="true" t="shared" si="5" ref="I40:S40">SUM(I41:I52)</f>
        <v>4241389.322672684</v>
      </c>
      <c r="J40" s="53">
        <f t="shared" si="5"/>
        <v>1477808.3981714451</v>
      </c>
      <c r="K40" s="54">
        <f t="shared" si="5"/>
        <v>1731319.2111020265</v>
      </c>
      <c r="L40" s="54">
        <f t="shared" si="5"/>
        <v>868380.3610768481</v>
      </c>
      <c r="M40" s="55">
        <f t="shared" si="5"/>
        <v>163881.35232236417</v>
      </c>
      <c r="N40" s="50">
        <f t="shared" si="5"/>
        <v>174046763.59719998</v>
      </c>
      <c r="O40" s="50">
        <f t="shared" si="5"/>
        <v>280354523.6864934</v>
      </c>
      <c r="P40" s="56">
        <f t="shared" si="5"/>
        <v>454401287.28369343</v>
      </c>
      <c r="Q40" s="50">
        <f t="shared" si="5"/>
        <v>992278545.7089001</v>
      </c>
      <c r="R40" s="57">
        <f t="shared" si="5"/>
        <v>537877258.4252065</v>
      </c>
      <c r="S40" s="58">
        <f t="shared" si="5"/>
        <v>976230733.7706001</v>
      </c>
      <c r="T40" s="34"/>
      <c r="U40" s="20"/>
      <c r="V40" s="21"/>
    </row>
    <row r="41" spans="1:22" ht="15">
      <c r="A41" s="35">
        <v>39448</v>
      </c>
      <c r="B41" s="36">
        <v>714.4718</v>
      </c>
      <c r="C41" s="37">
        <v>1150.8</v>
      </c>
      <c r="D41" s="37">
        <v>465.2</v>
      </c>
      <c r="E41" s="37">
        <v>359.02</v>
      </c>
      <c r="F41" s="38">
        <v>76769.843</v>
      </c>
      <c r="G41" s="39">
        <v>0.7361</v>
      </c>
      <c r="H41" s="38">
        <v>56510.28143229999</v>
      </c>
      <c r="I41" s="38">
        <v>273331.3086120194</v>
      </c>
      <c r="J41" s="40">
        <f t="shared" si="1"/>
        <v>95235.61093314082</v>
      </c>
      <c r="K41" s="41">
        <v>111572.81484771766</v>
      </c>
      <c r="L41" s="41">
        <v>55961.74328947119</v>
      </c>
      <c r="M41" s="42">
        <v>10561.139541689752</v>
      </c>
      <c r="N41" s="37">
        <v>12153759.3846</v>
      </c>
      <c r="O41" s="37">
        <v>19457607.1579899</v>
      </c>
      <c r="P41" s="43">
        <v>31611366.542589903</v>
      </c>
      <c r="Q41" s="44">
        <v>54849887.9139</v>
      </c>
      <c r="R41" s="45">
        <f t="shared" si="2"/>
        <v>23238521.3713101</v>
      </c>
      <c r="S41" s="46">
        <v>40551219.7929</v>
      </c>
      <c r="T41" s="38"/>
      <c r="U41" s="37"/>
      <c r="V41" s="47"/>
    </row>
    <row r="42" spans="1:22" ht="15">
      <c r="A42" s="35">
        <v>39479</v>
      </c>
      <c r="B42" s="36">
        <v>727.7186</v>
      </c>
      <c r="C42" s="37">
        <v>1356.27</v>
      </c>
      <c r="D42" s="37">
        <v>497.9</v>
      </c>
      <c r="E42" s="37">
        <v>374.15</v>
      </c>
      <c r="F42" s="38">
        <v>77085.03800000002</v>
      </c>
      <c r="G42" s="39">
        <v>0.6792</v>
      </c>
      <c r="H42" s="38">
        <v>52356.157809600016</v>
      </c>
      <c r="I42" s="38">
        <v>253238.46856327585</v>
      </c>
      <c r="J42" s="40">
        <f t="shared" si="1"/>
        <v>88234.75213236519</v>
      </c>
      <c r="K42" s="41">
        <v>103370.99291261904</v>
      </c>
      <c r="L42" s="41">
        <v>51847.94321850944</v>
      </c>
      <c r="M42" s="42">
        <v>9784.780299782176</v>
      </c>
      <c r="N42" s="37">
        <v>13270803.9772</v>
      </c>
      <c r="O42" s="37">
        <v>20140649.20260532</v>
      </c>
      <c r="P42" s="43">
        <v>33411453.179805316</v>
      </c>
      <c r="Q42" s="44">
        <v>56096215.9343</v>
      </c>
      <c r="R42" s="45">
        <f t="shared" si="2"/>
        <v>22684762.754494682</v>
      </c>
      <c r="S42" s="46">
        <v>39791342.3477</v>
      </c>
      <c r="T42" s="38"/>
      <c r="U42" s="37"/>
      <c r="V42" s="47"/>
    </row>
    <row r="43" spans="1:22" ht="15">
      <c r="A43" s="35">
        <v>39508</v>
      </c>
      <c r="B43" s="36">
        <v>770.9337</v>
      </c>
      <c r="C43" s="37">
        <v>1369.28</v>
      </c>
      <c r="D43" s="37">
        <v>488.71</v>
      </c>
      <c r="E43" s="37">
        <v>378.56</v>
      </c>
      <c r="F43" s="38">
        <v>63679.68200000001</v>
      </c>
      <c r="G43" s="39">
        <v>0.6136</v>
      </c>
      <c r="H43" s="38">
        <v>39073.852875200006</v>
      </c>
      <c r="I43" s="38">
        <v>188994.0568016253</v>
      </c>
      <c r="J43" s="40">
        <f t="shared" si="1"/>
        <v>65850.3577714332</v>
      </c>
      <c r="K43" s="41">
        <v>77146.66502686738</v>
      </c>
      <c r="L43" s="41">
        <v>38694.567935431915</v>
      </c>
      <c r="M43" s="42">
        <v>7302.46606789279</v>
      </c>
      <c r="N43" s="37">
        <v>9999120.7374</v>
      </c>
      <c r="O43" s="37">
        <v>14046587.040097915</v>
      </c>
      <c r="P43" s="43">
        <v>24045707.777497917</v>
      </c>
      <c r="Q43" s="44">
        <v>49092812.8591</v>
      </c>
      <c r="R43" s="45">
        <f t="shared" si="2"/>
        <v>25047105.08160208</v>
      </c>
      <c r="S43" s="46">
        <v>42447328.9818</v>
      </c>
      <c r="T43" s="38"/>
      <c r="U43" s="37"/>
      <c r="V43" s="47"/>
    </row>
    <row r="44" spans="1:22" ht="15">
      <c r="A44" s="35">
        <v>39539</v>
      </c>
      <c r="B44" s="36">
        <v>803.4819</v>
      </c>
      <c r="C44" s="37">
        <v>1328.05</v>
      </c>
      <c r="D44" s="37">
        <v>468.14</v>
      </c>
      <c r="E44" s="37">
        <v>371.55</v>
      </c>
      <c r="F44" s="38">
        <v>64349.825</v>
      </c>
      <c r="G44" s="39">
        <v>0.6119</v>
      </c>
      <c r="H44" s="38">
        <v>39375.6579175</v>
      </c>
      <c r="I44" s="38">
        <v>190453.84013780265</v>
      </c>
      <c r="J44" s="40">
        <f t="shared" si="1"/>
        <v>66358.98358000534</v>
      </c>
      <c r="K44" s="41">
        <v>77742.54310871672</v>
      </c>
      <c r="L44" s="41">
        <v>38993.44339442063</v>
      </c>
      <c r="M44" s="42">
        <v>7358.870054659948</v>
      </c>
      <c r="N44" s="37">
        <v>9772947.3761</v>
      </c>
      <c r="O44" s="37">
        <v>12997348.198359244</v>
      </c>
      <c r="P44" s="43">
        <v>22770295.574459244</v>
      </c>
      <c r="Q44" s="44">
        <v>51703919.6557</v>
      </c>
      <c r="R44" s="45">
        <f t="shared" si="2"/>
        <v>28933624.081240755</v>
      </c>
      <c r="S44" s="46">
        <v>48672142.4295</v>
      </c>
      <c r="T44" s="38"/>
      <c r="U44" s="37"/>
      <c r="V44" s="47"/>
    </row>
    <row r="45" spans="1:22" ht="15">
      <c r="A45" s="35">
        <v>39569</v>
      </c>
      <c r="B45" s="36">
        <v>943.8312</v>
      </c>
      <c r="C45" s="37">
        <v>1334</v>
      </c>
      <c r="D45" s="37">
        <v>513.7</v>
      </c>
      <c r="E45" s="37">
        <v>373.44</v>
      </c>
      <c r="F45" s="38">
        <v>75998.89000000001</v>
      </c>
      <c r="G45" s="39">
        <v>0.7111</v>
      </c>
      <c r="H45" s="38">
        <v>54042.81067900001</v>
      </c>
      <c r="I45" s="38">
        <v>261396.5421789527</v>
      </c>
      <c r="J45" s="40">
        <f t="shared" si="1"/>
        <v>91077.23340087346</v>
      </c>
      <c r="K45" s="41">
        <v>106701.08795975459</v>
      </c>
      <c r="L45" s="41">
        <v>53518.22396218067</v>
      </c>
      <c r="M45" s="42">
        <v>10099.99685614396</v>
      </c>
      <c r="N45" s="37">
        <v>13473395.8061</v>
      </c>
      <c r="O45" s="37">
        <v>22536720.911896426</v>
      </c>
      <c r="P45" s="43">
        <v>36010116.717996426</v>
      </c>
      <c r="Q45" s="44">
        <v>71730123.5474</v>
      </c>
      <c r="R45" s="45">
        <f t="shared" si="2"/>
        <v>35720006.82940357</v>
      </c>
      <c r="S45" s="46">
        <v>59298783.3375</v>
      </c>
      <c r="T45" s="38"/>
      <c r="U45" s="37"/>
      <c r="V45" s="47"/>
    </row>
    <row r="46" spans="1:22" ht="15">
      <c r="A46" s="35">
        <v>39600</v>
      </c>
      <c r="B46" s="36">
        <v>1051.9299</v>
      </c>
      <c r="C46" s="37">
        <v>1372.53</v>
      </c>
      <c r="D46" s="37">
        <v>543.88</v>
      </c>
      <c r="E46" s="37">
        <v>435</v>
      </c>
      <c r="F46" s="38">
        <v>102766.71800000001</v>
      </c>
      <c r="G46" s="39">
        <v>0.6585</v>
      </c>
      <c r="H46" s="38">
        <v>67671.883803</v>
      </c>
      <c r="I46" s="38">
        <v>327318.21692082635</v>
      </c>
      <c r="J46" s="40">
        <f t="shared" si="1"/>
        <v>114046.02903448883</v>
      </c>
      <c r="K46" s="41">
        <v>133610.0683022396</v>
      </c>
      <c r="L46" s="41">
        <v>67015.00139997226</v>
      </c>
      <c r="M46" s="42">
        <v>12647.118184125624</v>
      </c>
      <c r="N46" s="37">
        <v>17358549.1213</v>
      </c>
      <c r="O46" s="37">
        <v>25590336.381927952</v>
      </c>
      <c r="P46" s="43">
        <v>42948885.50322795</v>
      </c>
      <c r="Q46" s="44">
        <v>108103383.3891</v>
      </c>
      <c r="R46" s="45">
        <f t="shared" si="2"/>
        <v>65154497.88587205</v>
      </c>
      <c r="S46" s="46">
        <v>106644882.1396</v>
      </c>
      <c r="T46" s="38"/>
      <c r="U46" s="37"/>
      <c r="V46" s="47"/>
    </row>
    <row r="47" spans="1:22" ht="15">
      <c r="A47" s="35">
        <v>39630</v>
      </c>
      <c r="B47" s="36">
        <v>1122.457</v>
      </c>
      <c r="C47" s="37">
        <v>1359.97</v>
      </c>
      <c r="D47" s="37">
        <v>552.49</v>
      </c>
      <c r="E47" s="37">
        <v>452.54</v>
      </c>
      <c r="F47" s="38">
        <v>107786.269</v>
      </c>
      <c r="G47" s="39">
        <v>0.8127</v>
      </c>
      <c r="H47" s="38">
        <v>87597.9008163</v>
      </c>
      <c r="I47" s="38">
        <v>423697.2150009458</v>
      </c>
      <c r="J47" s="40">
        <f t="shared" si="1"/>
        <v>147626.93423665478</v>
      </c>
      <c r="K47" s="41">
        <v>172951.61377907137</v>
      </c>
      <c r="L47" s="41">
        <v>86747.59909046201</v>
      </c>
      <c r="M47" s="42">
        <v>16371.067894757603</v>
      </c>
      <c r="N47" s="37">
        <v>22264161.2048</v>
      </c>
      <c r="O47" s="37">
        <v>32157343.22413855</v>
      </c>
      <c r="P47" s="43">
        <v>54421504.42893855</v>
      </c>
      <c r="Q47" s="44">
        <v>120985452.1429</v>
      </c>
      <c r="R47" s="45">
        <f t="shared" si="2"/>
        <v>66563947.71396145</v>
      </c>
      <c r="S47" s="46">
        <v>105903240.8129</v>
      </c>
      <c r="T47" s="38"/>
      <c r="U47" s="37"/>
      <c r="V47" s="47"/>
    </row>
    <row r="48" spans="1:22" ht="15">
      <c r="A48" s="35">
        <v>39661</v>
      </c>
      <c r="B48" s="36">
        <v>1068.3123</v>
      </c>
      <c r="C48" s="37">
        <v>1106.6</v>
      </c>
      <c r="D48" s="37">
        <v>492.64</v>
      </c>
      <c r="E48" s="37">
        <v>370.62</v>
      </c>
      <c r="F48" s="38">
        <v>109534.48700000001</v>
      </c>
      <c r="G48" s="39">
        <v>0.7992</v>
      </c>
      <c r="H48" s="38">
        <v>87539.9620104</v>
      </c>
      <c r="I48" s="38">
        <v>423416.9741450401</v>
      </c>
      <c r="J48" s="40">
        <f t="shared" si="1"/>
        <v>147529.29116292082</v>
      </c>
      <c r="K48" s="41">
        <v>172837.22051293767</v>
      </c>
      <c r="L48" s="41">
        <v>86690.2226892109</v>
      </c>
      <c r="M48" s="42">
        <v>16360.23977997071</v>
      </c>
      <c r="N48" s="37">
        <v>18104241.3405</v>
      </c>
      <c r="O48" s="37">
        <v>33260414.473624587</v>
      </c>
      <c r="P48" s="43">
        <v>51364655.814124584</v>
      </c>
      <c r="Q48" s="44">
        <v>117017039.7363</v>
      </c>
      <c r="R48" s="45">
        <f t="shared" si="2"/>
        <v>65652383.92217542</v>
      </c>
      <c r="S48" s="46">
        <v>107597692.0101</v>
      </c>
      <c r="T48" s="38"/>
      <c r="U48" s="37"/>
      <c r="V48" s="47"/>
    </row>
    <row r="49" spans="1:22" ht="15">
      <c r="A49" s="35">
        <v>39692</v>
      </c>
      <c r="B49" s="36">
        <v>987.4536</v>
      </c>
      <c r="C49" s="37">
        <v>1000.5</v>
      </c>
      <c r="D49" s="37">
        <v>460.01</v>
      </c>
      <c r="E49" s="37">
        <v>360.53</v>
      </c>
      <c r="F49" s="38">
        <v>132258.426</v>
      </c>
      <c r="G49" s="39">
        <v>0.7812</v>
      </c>
      <c r="H49" s="38">
        <v>103320.2823912</v>
      </c>
      <c r="I49" s="38">
        <v>499743.89219743584</v>
      </c>
      <c r="J49" s="40">
        <f t="shared" si="1"/>
        <v>174123.53939696314</v>
      </c>
      <c r="K49" s="41">
        <v>203993.58214235105</v>
      </c>
      <c r="L49" s="41">
        <v>102317.3654992126</v>
      </c>
      <c r="M49" s="42">
        <v>19309.40515890902</v>
      </c>
      <c r="N49" s="37">
        <v>19319059.8615</v>
      </c>
      <c r="O49" s="37">
        <v>34266984.72377963</v>
      </c>
      <c r="P49" s="43">
        <v>53586044.58527963</v>
      </c>
      <c r="Q49" s="44">
        <v>130599058.884</v>
      </c>
      <c r="R49" s="45">
        <f t="shared" si="2"/>
        <v>77013014.29872037</v>
      </c>
      <c r="S49" s="46">
        <v>139586088.4164</v>
      </c>
      <c r="T49" s="38"/>
      <c r="U49" s="37"/>
      <c r="V49" s="47"/>
    </row>
    <row r="50" spans="1:22" ht="15">
      <c r="A50" s="35">
        <v>39722</v>
      </c>
      <c r="B50" s="36">
        <v>811.8378</v>
      </c>
      <c r="C50" s="37">
        <v>781.75</v>
      </c>
      <c r="D50" s="37">
        <v>371.15</v>
      </c>
      <c r="E50" s="37">
        <v>311.68</v>
      </c>
      <c r="F50" s="38">
        <v>126817.25299999998</v>
      </c>
      <c r="G50" s="39">
        <v>0.823</v>
      </c>
      <c r="H50" s="38">
        <v>104370.59921899998</v>
      </c>
      <c r="I50" s="38">
        <v>504824.1088540052</v>
      </c>
      <c r="J50" s="40">
        <f t="shared" si="1"/>
        <v>175893.61666845443</v>
      </c>
      <c r="K50" s="41">
        <v>206067.30752451817</v>
      </c>
      <c r="L50" s="41">
        <v>103357.48703462505</v>
      </c>
      <c r="M50" s="42">
        <v>19505.697626407513</v>
      </c>
      <c r="N50" s="37">
        <v>15248579.1194</v>
      </c>
      <c r="O50" s="37">
        <v>24457963.87623904</v>
      </c>
      <c r="P50" s="43">
        <v>39706542.99563904</v>
      </c>
      <c r="Q50" s="44">
        <v>102955039.6776</v>
      </c>
      <c r="R50" s="45">
        <f t="shared" si="2"/>
        <v>63248496.681960955</v>
      </c>
      <c r="S50" s="46">
        <v>136306835.1993</v>
      </c>
      <c r="T50" s="38"/>
      <c r="U50" s="37"/>
      <c r="V50" s="47"/>
    </row>
    <row r="51" spans="1:22" ht="15">
      <c r="A51" s="35">
        <v>39753</v>
      </c>
      <c r="B51" s="36">
        <v>649.6876</v>
      </c>
      <c r="C51" s="37">
        <v>696.29</v>
      </c>
      <c r="D51" s="37">
        <v>357.04</v>
      </c>
      <c r="E51" s="37">
        <v>293.8</v>
      </c>
      <c r="F51" s="38">
        <v>118014.43900000001</v>
      </c>
      <c r="G51" s="39">
        <v>0.827</v>
      </c>
      <c r="H51" s="38">
        <v>97597.941053</v>
      </c>
      <c r="I51" s="38">
        <v>472065.8306721421</v>
      </c>
      <c r="J51" s="40">
        <f t="shared" si="1"/>
        <v>164479.79564806103</v>
      </c>
      <c r="K51" s="41">
        <v>192695.50125441013</v>
      </c>
      <c r="L51" s="41">
        <v>96650.57020344469</v>
      </c>
      <c r="M51" s="42">
        <v>18239.96356622626</v>
      </c>
      <c r="N51" s="37">
        <v>12700304.2315</v>
      </c>
      <c r="O51" s="37">
        <v>22942711.77035258</v>
      </c>
      <c r="P51" s="43">
        <v>35643016.00185258</v>
      </c>
      <c r="Q51" s="44">
        <v>76672517.6393</v>
      </c>
      <c r="R51" s="45">
        <f t="shared" si="2"/>
        <v>41029501.637447424</v>
      </c>
      <c r="S51" s="46">
        <v>93543160.7832</v>
      </c>
      <c r="T51" s="38"/>
      <c r="U51" s="37"/>
      <c r="V51" s="47"/>
    </row>
    <row r="52" spans="1:22" ht="15">
      <c r="A52" s="35">
        <v>39783</v>
      </c>
      <c r="B52" s="36">
        <v>468.2884</v>
      </c>
      <c r="C52" s="37">
        <v>635.34</v>
      </c>
      <c r="D52" s="37">
        <v>353.17</v>
      </c>
      <c r="E52" s="37">
        <v>303.71</v>
      </c>
      <c r="F52" s="38">
        <v>112052.94499999999</v>
      </c>
      <c r="G52" s="39">
        <v>0.7803</v>
      </c>
      <c r="H52" s="38">
        <v>87434.91298349999</v>
      </c>
      <c r="I52" s="38">
        <v>422908.8685886131</v>
      </c>
      <c r="J52" s="40">
        <f t="shared" si="1"/>
        <v>147352.25420608418</v>
      </c>
      <c r="K52" s="41">
        <v>172629.8137308233</v>
      </c>
      <c r="L52" s="41">
        <v>86586.1933599068</v>
      </c>
      <c r="M52" s="42">
        <v>16340.607291798819</v>
      </c>
      <c r="N52" s="37">
        <v>10381841.4368</v>
      </c>
      <c r="O52" s="37">
        <v>18499856.725482315</v>
      </c>
      <c r="P52" s="43">
        <v>28881698.162282314</v>
      </c>
      <c r="Q52" s="44">
        <v>52473094.3293</v>
      </c>
      <c r="R52" s="45">
        <f t="shared" si="2"/>
        <v>23591396.167017687</v>
      </c>
      <c r="S52" s="46">
        <v>55888017.5197</v>
      </c>
      <c r="T52" s="37"/>
      <c r="U52" s="37"/>
      <c r="V52" s="47"/>
    </row>
    <row r="53" spans="1:22" s="22" customFormat="1" ht="15">
      <c r="A53" s="48">
        <v>2009</v>
      </c>
      <c r="B53" s="49">
        <v>455.8102</v>
      </c>
      <c r="C53" s="50">
        <v>774.4083</v>
      </c>
      <c r="D53" s="50">
        <v>418.9175</v>
      </c>
      <c r="E53" s="50">
        <v>375.6325</v>
      </c>
      <c r="F53" s="51">
        <v>1608442.2569999993</v>
      </c>
      <c r="G53" s="52">
        <f>H53/F53</f>
        <v>0.776843621901374</v>
      </c>
      <c r="H53" s="51">
        <f>SUM(H54:H65)</f>
        <v>1249508.1085471</v>
      </c>
      <c r="I53" s="51">
        <f aca="true" t="shared" si="6" ref="I53:S53">SUM(I54:I65)</f>
        <v>6043673.430288341</v>
      </c>
      <c r="J53" s="53">
        <f t="shared" si="6"/>
        <v>1561466.8765014503</v>
      </c>
      <c r="K53" s="54">
        <f t="shared" si="6"/>
        <v>3019748.6978916638</v>
      </c>
      <c r="L53" s="54">
        <f t="shared" si="6"/>
        <v>1295416.4756946592</v>
      </c>
      <c r="M53" s="55">
        <f t="shared" si="6"/>
        <v>167041.38020056818</v>
      </c>
      <c r="N53" s="50">
        <f t="shared" si="6"/>
        <v>130611782.2252</v>
      </c>
      <c r="O53" s="50">
        <f t="shared" si="6"/>
        <v>353791680.34654486</v>
      </c>
      <c r="P53" s="56">
        <f t="shared" si="6"/>
        <v>484403462.5717449</v>
      </c>
      <c r="Q53" s="50">
        <f t="shared" si="6"/>
        <v>750070468.3558999</v>
      </c>
      <c r="R53" s="57">
        <f t="shared" si="6"/>
        <v>265667005.7841551</v>
      </c>
      <c r="S53" s="58">
        <f t="shared" si="6"/>
        <v>508672400.78540003</v>
      </c>
      <c r="T53" s="34"/>
      <c r="U53" s="20"/>
      <c r="V53" s="21"/>
    </row>
    <row r="54" spans="1:22" ht="15">
      <c r="A54" s="35">
        <v>39814</v>
      </c>
      <c r="B54" s="36">
        <v>391.9249</v>
      </c>
      <c r="C54" s="37">
        <v>700.62</v>
      </c>
      <c r="D54" s="37">
        <v>387.3</v>
      </c>
      <c r="E54" s="37">
        <v>336.57</v>
      </c>
      <c r="F54" s="38">
        <v>90352.38900000001</v>
      </c>
      <c r="G54" s="39">
        <v>0.7095</v>
      </c>
      <c r="H54" s="38">
        <v>64105.019995500006</v>
      </c>
      <c r="I54" s="38">
        <v>310065.8598729711</v>
      </c>
      <c r="J54" s="40">
        <f t="shared" si="1"/>
        <v>80109.8165395885</v>
      </c>
      <c r="K54" s="41">
        <v>154925.80587157767</v>
      </c>
      <c r="L54" s="41">
        <v>66460.31226917484</v>
      </c>
      <c r="M54" s="42">
        <v>8569.925192630071</v>
      </c>
      <c r="N54" s="37">
        <v>6004260.9885</v>
      </c>
      <c r="O54" s="37">
        <v>17766628.043482542</v>
      </c>
      <c r="P54" s="43">
        <v>23770889.03198254</v>
      </c>
      <c r="Q54" s="44">
        <v>35411351.0236</v>
      </c>
      <c r="R54" s="45">
        <f t="shared" si="2"/>
        <v>11640461.991617456</v>
      </c>
      <c r="S54" s="46">
        <v>27707791.6786</v>
      </c>
      <c r="T54" s="38"/>
      <c r="U54" s="37"/>
      <c r="V54" s="47"/>
    </row>
    <row r="55" spans="1:22" ht="15">
      <c r="A55" s="35">
        <v>39845</v>
      </c>
      <c r="B55" s="36">
        <v>447.3896</v>
      </c>
      <c r="C55" s="37">
        <v>658.73</v>
      </c>
      <c r="D55" s="37">
        <v>364.58</v>
      </c>
      <c r="E55" s="37">
        <v>351.6</v>
      </c>
      <c r="F55" s="38">
        <v>80218.178</v>
      </c>
      <c r="G55" s="39">
        <v>0.7259</v>
      </c>
      <c r="H55" s="38">
        <v>58230.3754102</v>
      </c>
      <c r="I55" s="38">
        <v>281651.1315893358</v>
      </c>
      <c r="J55" s="40">
        <f t="shared" si="1"/>
        <v>72768.47728102954</v>
      </c>
      <c r="K55" s="41">
        <v>140728.25868025643</v>
      </c>
      <c r="L55" s="41">
        <v>60369.82647513154</v>
      </c>
      <c r="M55" s="42">
        <v>7784.569152918291</v>
      </c>
      <c r="N55" s="37">
        <v>5127929.2381</v>
      </c>
      <c r="O55" s="37">
        <v>11227863.39054557</v>
      </c>
      <c r="P55" s="43">
        <v>16355792.62864557</v>
      </c>
      <c r="Q55" s="44">
        <v>35888778.5681</v>
      </c>
      <c r="R55" s="45">
        <f t="shared" si="2"/>
        <v>19532985.93945443</v>
      </c>
      <c r="S55" s="46">
        <v>44298858.8121</v>
      </c>
      <c r="T55" s="38"/>
      <c r="U55" s="37"/>
      <c r="V55" s="47"/>
    </row>
    <row r="56" spans="1:22" ht="15">
      <c r="A56" s="35">
        <v>39873</v>
      </c>
      <c r="B56" s="36">
        <v>392.2535</v>
      </c>
      <c r="C56" s="37">
        <v>662.11</v>
      </c>
      <c r="D56" s="37">
        <v>355.7</v>
      </c>
      <c r="E56" s="37">
        <v>320.51</v>
      </c>
      <c r="F56" s="38">
        <v>131991.43600000002</v>
      </c>
      <c r="G56" s="39">
        <v>0.8537</v>
      </c>
      <c r="H56" s="38">
        <v>112681.08891320002</v>
      </c>
      <c r="I56" s="38">
        <v>545020.6353222674</v>
      </c>
      <c r="J56" s="40">
        <f t="shared" si="1"/>
        <v>140813.6423785715</v>
      </c>
      <c r="K56" s="41">
        <v>272322.01951719</v>
      </c>
      <c r="L56" s="41">
        <v>116821.12191100826</v>
      </c>
      <c r="M56" s="42">
        <v>15063.85151549768</v>
      </c>
      <c r="N56" s="37">
        <v>9973926.7269</v>
      </c>
      <c r="O56" s="37">
        <v>26166578.657146275</v>
      </c>
      <c r="P56" s="43">
        <v>36140505.38404627</v>
      </c>
      <c r="Q56" s="44">
        <v>51774102.741</v>
      </c>
      <c r="R56" s="45">
        <f t="shared" si="2"/>
        <v>15633597.356953725</v>
      </c>
      <c r="S56" s="46">
        <v>35976034.2378</v>
      </c>
      <c r="T56" s="38"/>
      <c r="U56" s="37"/>
      <c r="V56" s="47"/>
    </row>
    <row r="57" spans="1:22" ht="15">
      <c r="A57" s="35">
        <v>39904</v>
      </c>
      <c r="B57" s="36">
        <v>343.319</v>
      </c>
      <c r="C57" s="37">
        <v>770.95</v>
      </c>
      <c r="D57" s="37">
        <v>392.79</v>
      </c>
      <c r="E57" s="37">
        <v>366.65</v>
      </c>
      <c r="F57" s="38">
        <v>105457.975</v>
      </c>
      <c r="G57" s="39">
        <v>0.7637</v>
      </c>
      <c r="H57" s="38">
        <v>80538.25550750001</v>
      </c>
      <c r="I57" s="38">
        <v>389550.8253231185</v>
      </c>
      <c r="J57" s="40">
        <f t="shared" si="1"/>
        <v>100645.86008361331</v>
      </c>
      <c r="K57" s="41">
        <v>194640.8274869324</v>
      </c>
      <c r="L57" s="41">
        <v>83497.32378242421</v>
      </c>
      <c r="M57" s="42">
        <v>10766.813970148554</v>
      </c>
      <c r="N57" s="37">
        <v>8300675.2303</v>
      </c>
      <c r="O57" s="37">
        <v>18647272.516144328</v>
      </c>
      <c r="P57" s="43">
        <v>26947947.74644433</v>
      </c>
      <c r="Q57" s="44">
        <v>36205726.519</v>
      </c>
      <c r="R57" s="45">
        <f t="shared" si="2"/>
        <v>9257778.772555672</v>
      </c>
      <c r="S57" s="46">
        <v>20359707.0766</v>
      </c>
      <c r="T57" s="38"/>
      <c r="U57" s="37"/>
      <c r="V57" s="47"/>
    </row>
    <row r="58" spans="1:22" ht="15">
      <c r="A58" s="35">
        <v>39934</v>
      </c>
      <c r="B58" s="36">
        <v>383.015</v>
      </c>
      <c r="C58" s="37">
        <v>844.47</v>
      </c>
      <c r="D58" s="37">
        <v>438.92</v>
      </c>
      <c r="E58" s="37">
        <v>406.89</v>
      </c>
      <c r="F58" s="38">
        <v>103662.63600000001</v>
      </c>
      <c r="G58" s="39">
        <v>0.8133</v>
      </c>
      <c r="H58" s="38">
        <v>84308.82185880002</v>
      </c>
      <c r="I58" s="38">
        <v>407788.4594117748</v>
      </c>
      <c r="J58" s="40">
        <f t="shared" si="1"/>
        <v>105357.80586686393</v>
      </c>
      <c r="K58" s="41">
        <v>203753.34364570456</v>
      </c>
      <c r="L58" s="41">
        <v>87406.42508457859</v>
      </c>
      <c r="M58" s="42">
        <v>11270.884814627778</v>
      </c>
      <c r="N58" s="37">
        <v>9517924.0994</v>
      </c>
      <c r="O58" s="37">
        <v>22278207.21621205</v>
      </c>
      <c r="P58" s="43">
        <v>31796131.315612048</v>
      </c>
      <c r="Q58" s="44">
        <v>39704344.5275</v>
      </c>
      <c r="R58" s="45">
        <f t="shared" si="2"/>
        <v>7908213.211887956</v>
      </c>
      <c r="S58" s="46">
        <v>16419032.2705</v>
      </c>
      <c r="T58" s="38"/>
      <c r="U58" s="37"/>
      <c r="V58" s="47"/>
    </row>
    <row r="59" spans="1:22" ht="15">
      <c r="A59" s="35">
        <v>39965</v>
      </c>
      <c r="B59" s="36">
        <v>441.6721</v>
      </c>
      <c r="C59" s="37">
        <v>819.12</v>
      </c>
      <c r="D59" s="37">
        <v>461.02</v>
      </c>
      <c r="E59" s="37">
        <v>423.59</v>
      </c>
      <c r="F59" s="38">
        <v>141138.84099999996</v>
      </c>
      <c r="G59" s="39">
        <v>0.811</v>
      </c>
      <c r="H59" s="38">
        <v>114463.60005099997</v>
      </c>
      <c r="I59" s="38">
        <v>553642.3602466788</v>
      </c>
      <c r="J59" s="40">
        <f t="shared" si="1"/>
        <v>143041.18462470057</v>
      </c>
      <c r="K59" s="41">
        <v>276629.9032760299</v>
      </c>
      <c r="L59" s="41">
        <v>118669.12456118736</v>
      </c>
      <c r="M59" s="42">
        <v>15302.147784760959</v>
      </c>
      <c r="N59" s="37">
        <v>12534295.2935</v>
      </c>
      <c r="O59" s="37">
        <v>32618012.81807357</v>
      </c>
      <c r="P59" s="43">
        <v>45152308.11157357</v>
      </c>
      <c r="Q59" s="44">
        <v>62337088.296</v>
      </c>
      <c r="R59" s="45">
        <f t="shared" si="2"/>
        <v>17184780.184426427</v>
      </c>
      <c r="S59" s="46">
        <v>33438145.2829</v>
      </c>
      <c r="T59" s="38"/>
      <c r="U59" s="37"/>
      <c r="V59" s="47"/>
    </row>
    <row r="60" spans="1:22" ht="15">
      <c r="A60" s="35">
        <v>39995</v>
      </c>
      <c r="B60" s="36">
        <v>485.717</v>
      </c>
      <c r="C60" s="37">
        <v>740.13</v>
      </c>
      <c r="D60" s="37">
        <v>404.53</v>
      </c>
      <c r="E60" s="37">
        <v>361.93</v>
      </c>
      <c r="F60" s="38">
        <v>154556.543</v>
      </c>
      <c r="G60" s="39">
        <v>0.787</v>
      </c>
      <c r="H60" s="38">
        <v>121635.999341</v>
      </c>
      <c r="I60" s="38">
        <v>588334.1231283105</v>
      </c>
      <c r="J60" s="40">
        <f t="shared" si="1"/>
        <v>152004.28285493143</v>
      </c>
      <c r="K60" s="41">
        <v>293963.7991255903</v>
      </c>
      <c r="L60" s="41">
        <v>126105.04606259351</v>
      </c>
      <c r="M60" s="42">
        <v>16260.995085195278</v>
      </c>
      <c r="N60" s="37">
        <v>12035250.2924</v>
      </c>
      <c r="O60" s="37">
        <v>32737778.22807987</v>
      </c>
      <c r="P60" s="43">
        <v>44773028.52047987</v>
      </c>
      <c r="Q60" s="44">
        <v>75070740.3963</v>
      </c>
      <c r="R60" s="45">
        <f t="shared" si="2"/>
        <v>30297711.87582013</v>
      </c>
      <c r="S60" s="46">
        <v>58838156.4628</v>
      </c>
      <c r="T60" s="38"/>
      <c r="U60" s="37"/>
      <c r="V60" s="47"/>
    </row>
    <row r="61" spans="1:22" ht="15">
      <c r="A61" s="35">
        <v>40026</v>
      </c>
      <c r="B61" s="36">
        <v>485.362</v>
      </c>
      <c r="C61" s="37">
        <v>811.62</v>
      </c>
      <c r="D61" s="37">
        <v>461.5</v>
      </c>
      <c r="E61" s="37">
        <v>413.75</v>
      </c>
      <c r="F61" s="38">
        <v>167086.06899999993</v>
      </c>
      <c r="G61" s="39">
        <v>0.8329</v>
      </c>
      <c r="H61" s="38">
        <v>139165.98687009994</v>
      </c>
      <c r="I61" s="38">
        <v>673123.9049137991</v>
      </c>
      <c r="J61" s="40">
        <f t="shared" si="1"/>
        <v>173910.89929458074</v>
      </c>
      <c r="K61" s="41">
        <v>336329.3961576973</v>
      </c>
      <c r="L61" s="41">
        <v>144279.10552533926</v>
      </c>
      <c r="M61" s="42">
        <v>18604.503936181834</v>
      </c>
      <c r="N61" s="37">
        <v>15099787.4847</v>
      </c>
      <c r="O61" s="37">
        <v>42499423.321977034</v>
      </c>
      <c r="P61" s="43">
        <v>57599210.806677036</v>
      </c>
      <c r="Q61" s="44">
        <v>81097228.622</v>
      </c>
      <c r="R61" s="45">
        <f t="shared" si="2"/>
        <v>23498017.815322958</v>
      </c>
      <c r="S61" s="46">
        <v>43201105.7535</v>
      </c>
      <c r="T61" s="38"/>
      <c r="U61" s="37"/>
      <c r="V61" s="47"/>
    </row>
    <row r="62" spans="1:22" ht="15">
      <c r="A62" s="35">
        <v>40057</v>
      </c>
      <c r="B62" s="36">
        <v>521.3014</v>
      </c>
      <c r="C62" s="37">
        <v>815.98</v>
      </c>
      <c r="D62" s="37">
        <v>445.63</v>
      </c>
      <c r="E62" s="37">
        <v>379.8</v>
      </c>
      <c r="F62" s="38">
        <v>160537.95399999997</v>
      </c>
      <c r="G62" s="39">
        <v>0.7488</v>
      </c>
      <c r="H62" s="38">
        <v>120210.81995519999</v>
      </c>
      <c r="I62" s="38">
        <v>581440.7554675199</v>
      </c>
      <c r="J62" s="40">
        <f t="shared" si="1"/>
        <v>150223.2856859038</v>
      </c>
      <c r="K62" s="41">
        <v>290519.49687169306</v>
      </c>
      <c r="L62" s="41">
        <v>124627.50394457359</v>
      </c>
      <c r="M62" s="42">
        <v>16070.468965349406</v>
      </c>
      <c r="N62" s="37">
        <v>13113181.2663</v>
      </c>
      <c r="O62" s="37">
        <v>40089366.41231865</v>
      </c>
      <c r="P62" s="43">
        <v>53202547.67861865</v>
      </c>
      <c r="Q62" s="44">
        <v>83688660.1733</v>
      </c>
      <c r="R62" s="45">
        <f t="shared" si="2"/>
        <v>30486112.49468135</v>
      </c>
      <c r="S62" s="46">
        <v>55140231.6691</v>
      </c>
      <c r="T62" s="38"/>
      <c r="U62" s="37"/>
      <c r="V62" s="47"/>
    </row>
    <row r="63" spans="1:22" ht="15">
      <c r="A63" s="35">
        <v>40087</v>
      </c>
      <c r="B63" s="36">
        <v>504.9952</v>
      </c>
      <c r="C63" s="37">
        <v>791.51</v>
      </c>
      <c r="D63" s="37">
        <v>426.2</v>
      </c>
      <c r="E63" s="37">
        <v>386.96</v>
      </c>
      <c r="F63" s="38">
        <v>156810.596</v>
      </c>
      <c r="G63" s="39">
        <v>0.7735</v>
      </c>
      <c r="H63" s="38">
        <v>121292.99600599999</v>
      </c>
      <c r="I63" s="38">
        <v>586675.0701553369</v>
      </c>
      <c r="J63" s="40">
        <f t="shared" si="1"/>
        <v>151575.6435027988</v>
      </c>
      <c r="K63" s="41">
        <v>293134.8458221635</v>
      </c>
      <c r="L63" s="41">
        <v>125749.44038997898</v>
      </c>
      <c r="M63" s="42">
        <v>16215.140440395558</v>
      </c>
      <c r="N63" s="37">
        <v>12834445.81</v>
      </c>
      <c r="O63" s="37">
        <v>33054588.738537133</v>
      </c>
      <c r="P63" s="43">
        <v>45889034.548537135</v>
      </c>
      <c r="Q63" s="44">
        <v>79188598.2891</v>
      </c>
      <c r="R63" s="45">
        <f t="shared" si="2"/>
        <v>33299563.74056287</v>
      </c>
      <c r="S63" s="46">
        <v>56732466.7448</v>
      </c>
      <c r="T63" s="38"/>
      <c r="U63" s="37"/>
      <c r="V63" s="47"/>
    </row>
    <row r="64" spans="1:22" ht="15">
      <c r="A64" s="35">
        <v>40118</v>
      </c>
      <c r="B64" s="36">
        <v>528.0147</v>
      </c>
      <c r="C64" s="37">
        <v>818.75</v>
      </c>
      <c r="D64" s="37">
        <v>435.84</v>
      </c>
      <c r="E64" s="37">
        <v>379.4</v>
      </c>
      <c r="F64" s="38">
        <v>166192.14900000003</v>
      </c>
      <c r="G64" s="39">
        <v>0.7504</v>
      </c>
      <c r="H64" s="38">
        <v>124710.58860960002</v>
      </c>
      <c r="I64" s="38">
        <v>603205.4259590653</v>
      </c>
      <c r="J64" s="40">
        <f t="shared" si="1"/>
        <v>155846.49025552854</v>
      </c>
      <c r="K64" s="41">
        <v>301394.31268280314</v>
      </c>
      <c r="L64" s="41">
        <v>129292.59928237184</v>
      </c>
      <c r="M64" s="42">
        <v>16672.02373836183</v>
      </c>
      <c r="N64" s="37">
        <v>13650219.4358</v>
      </c>
      <c r="O64" s="37">
        <v>38737005.43186994</v>
      </c>
      <c r="P64" s="43">
        <v>52387224.86766994</v>
      </c>
      <c r="Q64" s="44">
        <v>87751897.6966</v>
      </c>
      <c r="R64" s="45">
        <f t="shared" si="2"/>
        <v>35364672.828930065</v>
      </c>
      <c r="S64" s="46">
        <v>61145519.3212</v>
      </c>
      <c r="T64" s="38"/>
      <c r="U64" s="37"/>
      <c r="V64" s="47"/>
    </row>
    <row r="65" spans="1:22" ht="15">
      <c r="A65" s="35">
        <v>40148</v>
      </c>
      <c r="B65" s="36">
        <v>544.7575</v>
      </c>
      <c r="C65" s="37">
        <v>858.91</v>
      </c>
      <c r="D65" s="37">
        <v>453</v>
      </c>
      <c r="E65" s="37">
        <v>379.94</v>
      </c>
      <c r="F65" s="38">
        <v>150437.49100000004</v>
      </c>
      <c r="G65" s="39">
        <v>0.719</v>
      </c>
      <c r="H65" s="38">
        <v>108164.55602900003</v>
      </c>
      <c r="I65" s="38">
        <v>523174.8788981633</v>
      </c>
      <c r="J65" s="40">
        <f t="shared" si="1"/>
        <v>135169.48813333956</v>
      </c>
      <c r="K65" s="41">
        <v>261406.6887540254</v>
      </c>
      <c r="L65" s="41">
        <v>112138.64640629743</v>
      </c>
      <c r="M65" s="42">
        <v>14460.055604500933</v>
      </c>
      <c r="N65" s="37">
        <v>12419886.3593</v>
      </c>
      <c r="O65" s="37">
        <v>37968955.572157934</v>
      </c>
      <c r="P65" s="43">
        <v>50388841.93145794</v>
      </c>
      <c r="Q65" s="44">
        <v>81951951.5034</v>
      </c>
      <c r="R65" s="45">
        <f t="shared" si="2"/>
        <v>31563109.57194206</v>
      </c>
      <c r="S65" s="46">
        <v>55415351.4755</v>
      </c>
      <c r="T65" s="37"/>
      <c r="U65" s="37"/>
      <c r="V65" s="47"/>
    </row>
    <row r="66" spans="1:22" s="22" customFormat="1" ht="15">
      <c r="A66" s="48">
        <v>2010</v>
      </c>
      <c r="B66" s="49">
        <v>570.4786</v>
      </c>
      <c r="C66" s="50">
        <v>923.9883</v>
      </c>
      <c r="D66" s="50">
        <v>412.68833333333333</v>
      </c>
      <c r="E66" s="50">
        <v>346.2708333333333</v>
      </c>
      <c r="F66" s="51">
        <v>2379534.752</v>
      </c>
      <c r="G66" s="52">
        <f>H66/F66</f>
        <v>0.8216643082884886</v>
      </c>
      <c r="H66" s="51">
        <f>SUM(H67:H78)</f>
        <v>1955178.7760505</v>
      </c>
      <c r="I66" s="51">
        <f aca="true" t="shared" si="7" ref="I66:S66">SUM(I67:I78)</f>
        <v>9456891.027317945</v>
      </c>
      <c r="J66" s="53">
        <f t="shared" si="7"/>
        <v>3356905.6753018945</v>
      </c>
      <c r="K66" s="54">
        <f t="shared" si="7"/>
        <v>4002728.1663694</v>
      </c>
      <c r="L66" s="54">
        <f t="shared" si="7"/>
        <v>1881927.9505418541</v>
      </c>
      <c r="M66" s="55">
        <f t="shared" si="7"/>
        <v>215329.23510479627</v>
      </c>
      <c r="N66" s="50">
        <f t="shared" si="7"/>
        <v>198496984.85169998</v>
      </c>
      <c r="O66" s="50">
        <f t="shared" si="7"/>
        <v>531214433.4281857</v>
      </c>
      <c r="P66" s="56">
        <f t="shared" si="7"/>
        <v>729711418.2798855</v>
      </c>
      <c r="Q66" s="50">
        <f t="shared" si="7"/>
        <v>1357255377.8119998</v>
      </c>
      <c r="R66" s="57">
        <f t="shared" si="7"/>
        <v>627543959.5321143</v>
      </c>
      <c r="S66" s="58">
        <f t="shared" si="7"/>
        <v>1106242384.5463</v>
      </c>
      <c r="T66" s="34"/>
      <c r="U66" s="20"/>
      <c r="V66" s="21"/>
    </row>
    <row r="67" spans="1:22" ht="15">
      <c r="A67" s="35">
        <v>40179</v>
      </c>
      <c r="B67" s="36">
        <v>547.8285</v>
      </c>
      <c r="C67" s="37">
        <v>872.42</v>
      </c>
      <c r="D67" s="37">
        <v>411.27</v>
      </c>
      <c r="E67" s="37">
        <v>376.1</v>
      </c>
      <c r="F67" s="38">
        <v>145240.37699999998</v>
      </c>
      <c r="G67" s="39">
        <v>0.7713</v>
      </c>
      <c r="H67" s="38">
        <v>112023.90278009998</v>
      </c>
      <c r="I67" s="38">
        <v>541841.9297626942</v>
      </c>
      <c r="J67" s="40">
        <f aca="true" t="shared" si="8" ref="J67:J90">I67-(K67+L67+M67)</f>
        <v>192337.23259395297</v>
      </c>
      <c r="K67" s="41">
        <v>229340.2713128428</v>
      </c>
      <c r="L67" s="41">
        <v>107826.92424501249</v>
      </c>
      <c r="M67" s="42">
        <v>12337.501610885913</v>
      </c>
      <c r="N67" s="37">
        <v>10763483.1554</v>
      </c>
      <c r="O67" s="37">
        <v>24454323.78981711</v>
      </c>
      <c r="P67" s="43">
        <v>35217806.94521711</v>
      </c>
      <c r="Q67" s="44">
        <v>79566817.8713</v>
      </c>
      <c r="R67" s="45">
        <f aca="true" t="shared" si="9" ref="R67:R90">Q67-P67</f>
        <v>44349010.92608289</v>
      </c>
      <c r="S67" s="46">
        <v>78546533.2512</v>
      </c>
      <c r="T67" s="38"/>
      <c r="U67" s="37"/>
      <c r="V67" s="47"/>
    </row>
    <row r="68" spans="1:22" ht="15">
      <c r="A68" s="35">
        <v>40210</v>
      </c>
      <c r="B68" s="36">
        <v>556.9783</v>
      </c>
      <c r="C68" s="37">
        <v>836.43</v>
      </c>
      <c r="D68" s="37">
        <v>360.11</v>
      </c>
      <c r="E68" s="37">
        <v>340.03</v>
      </c>
      <c r="F68" s="38">
        <v>176289.11400000003</v>
      </c>
      <c r="G68" s="39">
        <v>0.8294</v>
      </c>
      <c r="H68" s="38">
        <v>146214.19115160004</v>
      </c>
      <c r="I68" s="38">
        <v>707214.9561490549</v>
      </c>
      <c r="J68" s="40">
        <f t="shared" si="8"/>
        <v>251039.57453853043</v>
      </c>
      <c r="K68" s="41">
        <v>299336.1366307674</v>
      </c>
      <c r="L68" s="41">
        <v>140736.27254173835</v>
      </c>
      <c r="M68" s="42">
        <v>16102.972438018787</v>
      </c>
      <c r="N68" s="37">
        <v>13469009.2363</v>
      </c>
      <c r="O68" s="37">
        <v>25349490.26587218</v>
      </c>
      <c r="P68" s="43">
        <v>38818499.50217218</v>
      </c>
      <c r="Q68" s="44">
        <v>98189211.0242</v>
      </c>
      <c r="R68" s="45">
        <f t="shared" si="9"/>
        <v>59370711.52202783</v>
      </c>
      <c r="S68" s="46">
        <v>110845118.4116</v>
      </c>
      <c r="T68" s="38"/>
      <c r="U68" s="37"/>
      <c r="V68" s="47"/>
    </row>
    <row r="69" spans="1:22" ht="15">
      <c r="A69" s="35">
        <v>40238</v>
      </c>
      <c r="B69" s="36">
        <v>559.1708</v>
      </c>
      <c r="C69" s="37">
        <v>822.59</v>
      </c>
      <c r="D69" s="37">
        <v>355.58</v>
      </c>
      <c r="E69" s="37">
        <v>291.03</v>
      </c>
      <c r="F69" s="38">
        <v>211240.78400000004</v>
      </c>
      <c r="G69" s="39">
        <v>0.8558</v>
      </c>
      <c r="H69" s="38">
        <v>180779.86294720005</v>
      </c>
      <c r="I69" s="38">
        <v>874403.6528867203</v>
      </c>
      <c r="J69" s="40">
        <f t="shared" si="8"/>
        <v>310386.4236566775</v>
      </c>
      <c r="K69" s="41">
        <v>370100.50343982835</v>
      </c>
      <c r="L69" s="41">
        <v>174006.9405124691</v>
      </c>
      <c r="M69" s="42">
        <v>19909.785277745385</v>
      </c>
      <c r="N69" s="37">
        <v>16377590.2716</v>
      </c>
      <c r="O69" s="37">
        <v>44354953.90509862</v>
      </c>
      <c r="P69" s="43">
        <v>60732544.17669862</v>
      </c>
      <c r="Q69" s="44">
        <v>118119678.1819</v>
      </c>
      <c r="R69" s="45">
        <f t="shared" si="9"/>
        <v>57387134.00520138</v>
      </c>
      <c r="S69" s="46">
        <v>101253859.2388</v>
      </c>
      <c r="T69" s="38"/>
      <c r="U69" s="37"/>
      <c r="V69" s="47"/>
    </row>
    <row r="70" spans="1:22" ht="15">
      <c r="A70" s="35">
        <v>40269</v>
      </c>
      <c r="B70" s="36">
        <v>589.1916</v>
      </c>
      <c r="C70" s="37">
        <v>821.51</v>
      </c>
      <c r="D70" s="37">
        <v>368.65</v>
      </c>
      <c r="E70" s="37">
        <v>298.36</v>
      </c>
      <c r="F70" s="38">
        <v>184896.777</v>
      </c>
      <c r="G70" s="39">
        <v>0.8387</v>
      </c>
      <c r="H70" s="38">
        <v>155072.9268699</v>
      </c>
      <c r="I70" s="38">
        <v>750063.262070727</v>
      </c>
      <c r="J70" s="40">
        <f t="shared" si="8"/>
        <v>266249.4062802763</v>
      </c>
      <c r="K70" s="41">
        <v>317472.1308489995</v>
      </c>
      <c r="L70" s="41">
        <v>149263.11548773685</v>
      </c>
      <c r="M70" s="42">
        <v>17078.609453714278</v>
      </c>
      <c r="N70" s="37">
        <v>14030248.4523</v>
      </c>
      <c r="O70" s="37">
        <v>40312103.21979657</v>
      </c>
      <c r="P70" s="43">
        <v>54342351.672096565</v>
      </c>
      <c r="Q70" s="44">
        <v>108939627.8755</v>
      </c>
      <c r="R70" s="45">
        <f t="shared" si="9"/>
        <v>54597276.20340343</v>
      </c>
      <c r="S70" s="46">
        <v>95452417.9864</v>
      </c>
      <c r="T70" s="38"/>
      <c r="U70" s="37"/>
      <c r="V70" s="47"/>
    </row>
    <row r="71" spans="1:22" ht="15">
      <c r="A71" s="35">
        <v>40299</v>
      </c>
      <c r="B71" s="36">
        <v>591.3889</v>
      </c>
      <c r="C71" s="37">
        <v>831.58</v>
      </c>
      <c r="D71" s="37">
        <v>363.29</v>
      </c>
      <c r="E71" s="37">
        <v>299.83</v>
      </c>
      <c r="F71" s="38">
        <v>202728.61800000002</v>
      </c>
      <c r="G71" s="39">
        <v>0.8384</v>
      </c>
      <c r="H71" s="38">
        <v>169967.67333120003</v>
      </c>
      <c r="I71" s="38">
        <v>822106.7989019623</v>
      </c>
      <c r="J71" s="40">
        <f t="shared" si="8"/>
        <v>291822.647735527</v>
      </c>
      <c r="K71" s="41">
        <v>347965.3123022113</v>
      </c>
      <c r="L71" s="41">
        <v>163599.82987166534</v>
      </c>
      <c r="M71" s="42">
        <v>18719.008992558684</v>
      </c>
      <c r="N71" s="37">
        <v>15566353.498</v>
      </c>
      <c r="O71" s="37">
        <v>41904662.240337014</v>
      </c>
      <c r="P71" s="43">
        <v>57471015.73833701</v>
      </c>
      <c r="Q71" s="44">
        <v>119891454.3975</v>
      </c>
      <c r="R71" s="45">
        <f t="shared" si="9"/>
        <v>62420438.65916298</v>
      </c>
      <c r="S71" s="46">
        <v>112150802.1389</v>
      </c>
      <c r="T71" s="38"/>
      <c r="U71" s="37"/>
      <c r="V71" s="47"/>
    </row>
    <row r="72" spans="1:22" ht="15">
      <c r="A72" s="35">
        <v>40330</v>
      </c>
      <c r="B72" s="36">
        <v>594.0048</v>
      </c>
      <c r="C72" s="37">
        <v>817.96</v>
      </c>
      <c r="D72" s="37">
        <v>358.4</v>
      </c>
      <c r="E72" s="37">
        <v>309.83</v>
      </c>
      <c r="F72" s="38">
        <v>204939.77999999994</v>
      </c>
      <c r="G72" s="39">
        <v>0.8411</v>
      </c>
      <c r="H72" s="38">
        <v>172374.84895799993</v>
      </c>
      <c r="I72" s="38">
        <v>833749.9273284313</v>
      </c>
      <c r="J72" s="40">
        <f t="shared" si="8"/>
        <v>295955.6004977169</v>
      </c>
      <c r="K72" s="41">
        <v>352893.38834355073</v>
      </c>
      <c r="L72" s="41">
        <v>165916.82059876845</v>
      </c>
      <c r="M72" s="42">
        <v>18984.117888395194</v>
      </c>
      <c r="N72" s="37">
        <v>15528249.068</v>
      </c>
      <c r="O72" s="37">
        <v>37914053.98883788</v>
      </c>
      <c r="P72" s="43">
        <v>53442303.05683789</v>
      </c>
      <c r="Q72" s="44">
        <v>121735213.0309</v>
      </c>
      <c r="R72" s="45">
        <f t="shared" si="9"/>
        <v>68292909.97406211</v>
      </c>
      <c r="S72" s="46">
        <v>122729188.5144</v>
      </c>
      <c r="T72" s="38"/>
      <c r="U72" s="37"/>
      <c r="V72" s="47"/>
    </row>
    <row r="73" spans="1:22" ht="15">
      <c r="A73" s="35">
        <v>40360</v>
      </c>
      <c r="B73" s="36">
        <v>548.4977</v>
      </c>
      <c r="C73" s="37">
        <v>866.85</v>
      </c>
      <c r="D73" s="37">
        <v>404.57</v>
      </c>
      <c r="E73" s="37">
        <v>335.1</v>
      </c>
      <c r="F73" s="38">
        <v>207433.57600000006</v>
      </c>
      <c r="G73" s="39">
        <v>0.8581</v>
      </c>
      <c r="H73" s="38">
        <v>177998.75156560005</v>
      </c>
      <c r="I73" s="38">
        <v>860951.8562567708</v>
      </c>
      <c r="J73" s="40">
        <f t="shared" si="8"/>
        <v>305611.449268198</v>
      </c>
      <c r="K73" s="41">
        <v>364406.8896397503</v>
      </c>
      <c r="L73" s="41">
        <v>171330.02354369164</v>
      </c>
      <c r="M73" s="42">
        <v>19603.49380513086</v>
      </c>
      <c r="N73" s="37">
        <v>16993288.605</v>
      </c>
      <c r="O73" s="37">
        <v>48516768.87974669</v>
      </c>
      <c r="P73" s="43">
        <v>65510057.484746695</v>
      </c>
      <c r="Q73" s="44">
        <v>113776839.3388</v>
      </c>
      <c r="R73" s="45">
        <f t="shared" si="9"/>
        <v>48266781.8540533</v>
      </c>
      <c r="S73" s="46">
        <v>85383937.0998</v>
      </c>
      <c r="T73" s="38"/>
      <c r="U73" s="37"/>
      <c r="V73" s="47"/>
    </row>
    <row r="74" spans="1:22" ht="15">
      <c r="A74" s="35">
        <v>40391</v>
      </c>
      <c r="B74" s="36">
        <v>553.7064</v>
      </c>
      <c r="C74" s="37">
        <v>919.76</v>
      </c>
      <c r="D74" s="37">
        <v>419.63</v>
      </c>
      <c r="E74" s="37">
        <v>353.93</v>
      </c>
      <c r="F74" s="38">
        <v>231159.515</v>
      </c>
      <c r="G74" s="39">
        <v>0.8095</v>
      </c>
      <c r="H74" s="38">
        <v>187123.6273925</v>
      </c>
      <c r="I74" s="38">
        <v>905087.4398616183</v>
      </c>
      <c r="J74" s="40">
        <f t="shared" si="8"/>
        <v>321278.2250254621</v>
      </c>
      <c r="K74" s="41">
        <v>383087.73761864234</v>
      </c>
      <c r="L74" s="41">
        <v>180113.03565195276</v>
      </c>
      <c r="M74" s="42">
        <v>20608.44156556106</v>
      </c>
      <c r="N74" s="37">
        <v>18954820.2143</v>
      </c>
      <c r="O74" s="37">
        <v>50930250.526864335</v>
      </c>
      <c r="P74" s="43">
        <v>69885070.74116433</v>
      </c>
      <c r="Q74" s="44">
        <v>127994502.8764</v>
      </c>
      <c r="R74" s="45">
        <f t="shared" si="9"/>
        <v>58109432.13523567</v>
      </c>
      <c r="S74" s="46">
        <v>102946669.9708</v>
      </c>
      <c r="T74" s="38"/>
      <c r="U74" s="37"/>
      <c r="V74" s="47"/>
    </row>
    <row r="75" spans="1:22" ht="15">
      <c r="A75" s="35">
        <v>40422</v>
      </c>
      <c r="B75" s="36">
        <v>547.66</v>
      </c>
      <c r="C75" s="37">
        <v>930.78</v>
      </c>
      <c r="D75" s="37">
        <v>442.05</v>
      </c>
      <c r="E75" s="37">
        <v>358.63</v>
      </c>
      <c r="F75" s="38">
        <v>219987.59800000003</v>
      </c>
      <c r="G75" s="39">
        <v>0.8136</v>
      </c>
      <c r="H75" s="38">
        <v>178981.9097328</v>
      </c>
      <c r="I75" s="38">
        <v>865707.2370760168</v>
      </c>
      <c r="J75" s="40">
        <f t="shared" si="8"/>
        <v>307299.4633115274</v>
      </c>
      <c r="K75" s="41">
        <v>366419.65437310975</v>
      </c>
      <c r="L75" s="41">
        <v>172276.34766367546</v>
      </c>
      <c r="M75" s="42">
        <v>19711.771727704185</v>
      </c>
      <c r="N75" s="37">
        <v>18347322.8887</v>
      </c>
      <c r="O75" s="37">
        <v>55534452.89089218</v>
      </c>
      <c r="P75" s="43">
        <v>73881775.77959219</v>
      </c>
      <c r="Q75" s="44">
        <v>120478407.9207</v>
      </c>
      <c r="R75" s="45">
        <f t="shared" si="9"/>
        <v>46596632.14110781</v>
      </c>
      <c r="S75" s="46">
        <v>80001757.7231</v>
      </c>
      <c r="T75" s="38"/>
      <c r="U75" s="37"/>
      <c r="V75" s="47"/>
    </row>
    <row r="76" spans="1:22" ht="15">
      <c r="A76" s="35">
        <v>40452</v>
      </c>
      <c r="B76" s="36">
        <v>572.4708</v>
      </c>
      <c r="C76" s="37">
        <v>1018.97</v>
      </c>
      <c r="D76" s="37">
        <v>458.95</v>
      </c>
      <c r="E76" s="37">
        <v>376.74</v>
      </c>
      <c r="F76" s="38">
        <v>199894.90499999997</v>
      </c>
      <c r="G76" s="39">
        <v>0.8292</v>
      </c>
      <c r="H76" s="38">
        <v>165752.85522599999</v>
      </c>
      <c r="I76" s="38">
        <v>801720.3892247053</v>
      </c>
      <c r="J76" s="40">
        <f t="shared" si="8"/>
        <v>284586.09883727646</v>
      </c>
      <c r="K76" s="41">
        <v>339336.55090583034</v>
      </c>
      <c r="L76" s="41">
        <v>159542.92004030527</v>
      </c>
      <c r="M76" s="42">
        <v>18254.819441293253</v>
      </c>
      <c r="N76" s="37">
        <v>18601113.3661</v>
      </c>
      <c r="O76" s="37">
        <v>52186771.76573819</v>
      </c>
      <c r="P76" s="43">
        <v>70787885.13183819</v>
      </c>
      <c r="Q76" s="44">
        <v>114433996.1813</v>
      </c>
      <c r="R76" s="45">
        <f t="shared" si="9"/>
        <v>43646111.04946181</v>
      </c>
      <c r="S76" s="46">
        <v>72470002.7865</v>
      </c>
      <c r="T76" s="38"/>
      <c r="U76" s="37"/>
      <c r="V76" s="47"/>
    </row>
    <row r="77" spans="1:22" ht="15">
      <c r="A77" s="35">
        <v>40483</v>
      </c>
      <c r="B77" s="36">
        <v>577.1267</v>
      </c>
      <c r="C77" s="37">
        <v>1143.53</v>
      </c>
      <c r="D77" s="37">
        <v>492.02</v>
      </c>
      <c r="E77" s="37">
        <v>406.03</v>
      </c>
      <c r="F77" s="38">
        <v>207867.64699999997</v>
      </c>
      <c r="G77" s="39">
        <v>0.8062</v>
      </c>
      <c r="H77" s="38">
        <v>167582.89701139997</v>
      </c>
      <c r="I77" s="38">
        <v>810572.0123867189</v>
      </c>
      <c r="J77" s="40">
        <f t="shared" si="8"/>
        <v>287728.15302214155</v>
      </c>
      <c r="K77" s="41">
        <v>343083.09310942894</v>
      </c>
      <c r="L77" s="41">
        <v>161304.39926092196</v>
      </c>
      <c r="M77" s="42">
        <v>18456.366994226497</v>
      </c>
      <c r="N77" s="37">
        <v>21105409.3489</v>
      </c>
      <c r="O77" s="37">
        <v>55969100.55257188</v>
      </c>
      <c r="P77" s="43">
        <v>77074509.90147188</v>
      </c>
      <c r="Q77" s="44">
        <v>119965969.1499</v>
      </c>
      <c r="R77" s="45">
        <f t="shared" si="9"/>
        <v>42891459.24842812</v>
      </c>
      <c r="S77" s="46">
        <v>73764731.6154</v>
      </c>
      <c r="T77" s="38"/>
      <c r="U77" s="37"/>
      <c r="V77" s="47"/>
    </row>
    <row r="78" spans="1:22" ht="15">
      <c r="A78" s="35">
        <v>40513</v>
      </c>
      <c r="B78" s="36">
        <v>607.7188</v>
      </c>
      <c r="C78" s="37">
        <v>1205.48</v>
      </c>
      <c r="D78" s="37">
        <v>517.74</v>
      </c>
      <c r="E78" s="37">
        <v>409.64</v>
      </c>
      <c r="F78" s="38">
        <v>187856.061</v>
      </c>
      <c r="G78" s="39">
        <v>0.7522</v>
      </c>
      <c r="H78" s="38">
        <v>141305.3290842</v>
      </c>
      <c r="I78" s="38">
        <v>683471.5654125252</v>
      </c>
      <c r="J78" s="40">
        <f t="shared" si="8"/>
        <v>242611.40053460817</v>
      </c>
      <c r="K78" s="41">
        <v>289286.4978444383</v>
      </c>
      <c r="L78" s="41">
        <v>136011.32112391657</v>
      </c>
      <c r="M78" s="42">
        <v>15562.34590956219</v>
      </c>
      <c r="N78" s="37">
        <v>18760096.7471</v>
      </c>
      <c r="O78" s="37">
        <v>53787501.40261297</v>
      </c>
      <c r="P78" s="43">
        <v>72547598.14971296</v>
      </c>
      <c r="Q78" s="44">
        <v>114163659.9636</v>
      </c>
      <c r="R78" s="45">
        <f t="shared" si="9"/>
        <v>41616061.81388703</v>
      </c>
      <c r="S78" s="46">
        <v>70697365.8094</v>
      </c>
      <c r="T78" s="37"/>
      <c r="U78" s="37"/>
      <c r="V78" s="47"/>
    </row>
    <row r="79" spans="1:22" s="22" customFormat="1" ht="15">
      <c r="A79" s="48">
        <v>2011</v>
      </c>
      <c r="B79" s="49">
        <v>783.7866</v>
      </c>
      <c r="C79" s="50">
        <v>1227.9818</v>
      </c>
      <c r="D79" s="50">
        <v>506.14272727272726</v>
      </c>
      <c r="E79" s="50">
        <v>372.0081818181818</v>
      </c>
      <c r="F79" s="51">
        <v>2440061.5</v>
      </c>
      <c r="G79" s="52">
        <f>H79/F79</f>
        <v>0.8140265716719844</v>
      </c>
      <c r="H79" s="51">
        <f aca="true" t="shared" si="10" ref="H79:S79">SUM(H80:H90)</f>
        <v>1986274.8975137998</v>
      </c>
      <c r="I79" s="51">
        <f t="shared" si="10"/>
        <v>9607298.056922011</v>
      </c>
      <c r="J79" s="53">
        <f t="shared" si="10"/>
        <v>3319290.1470409352</v>
      </c>
      <c r="K79" s="54">
        <f t="shared" si="10"/>
        <v>4234520.539717074</v>
      </c>
      <c r="L79" s="54">
        <f t="shared" si="10"/>
        <v>1849414.0911414933</v>
      </c>
      <c r="M79" s="55">
        <f t="shared" si="10"/>
        <v>204073.27902250958</v>
      </c>
      <c r="N79" s="50">
        <f t="shared" si="10"/>
        <v>250668839.9754</v>
      </c>
      <c r="O79" s="50">
        <f t="shared" si="10"/>
        <v>872226586.3373876</v>
      </c>
      <c r="P79" s="56">
        <f t="shared" si="10"/>
        <v>1122895426.3127875</v>
      </c>
      <c r="Q79" s="50">
        <f t="shared" si="10"/>
        <v>1915740386.953</v>
      </c>
      <c r="R79" s="57">
        <f>SUM(R80:R90)</f>
        <v>792844960.6402125</v>
      </c>
      <c r="S79" s="58">
        <f t="shared" si="10"/>
        <v>1315820481.5039</v>
      </c>
      <c r="T79" s="34"/>
      <c r="U79" s="20"/>
      <c r="V79" s="21"/>
    </row>
    <row r="80" spans="1:22" ht="15">
      <c r="A80" s="35">
        <v>40544</v>
      </c>
      <c r="B80" s="36">
        <v>667.5854</v>
      </c>
      <c r="C80" s="37">
        <v>1277.79</v>
      </c>
      <c r="D80" s="37">
        <v>539.06</v>
      </c>
      <c r="E80" s="37">
        <v>420.31</v>
      </c>
      <c r="F80" s="38">
        <v>186327.40099999998</v>
      </c>
      <c r="G80" s="39">
        <v>0.8293</v>
      </c>
      <c r="H80" s="38">
        <v>154521.3136493</v>
      </c>
      <c r="I80" s="38">
        <v>747395.1960195089</v>
      </c>
      <c r="J80" s="40">
        <f t="shared" si="8"/>
        <v>258222.60279578442</v>
      </c>
      <c r="K80" s="41">
        <v>329422.51714052033</v>
      </c>
      <c r="L80" s="41">
        <v>143874.29212462483</v>
      </c>
      <c r="M80" s="42">
        <v>15875.783958579292</v>
      </c>
      <c r="N80" s="37">
        <v>20285917.9844</v>
      </c>
      <c r="O80" s="37">
        <v>65426243.76450986</v>
      </c>
      <c r="P80" s="43">
        <v>85712161.74890986</v>
      </c>
      <c r="Q80" s="44">
        <v>124389452.5275</v>
      </c>
      <c r="R80" s="45">
        <f t="shared" si="9"/>
        <v>38677290.77859014</v>
      </c>
      <c r="S80" s="46">
        <v>65144160.8584</v>
      </c>
      <c r="T80" s="38"/>
      <c r="U80" s="37"/>
      <c r="V80" s="47"/>
    </row>
    <row r="81" spans="1:22" ht="15">
      <c r="A81" s="35">
        <v>40575</v>
      </c>
      <c r="B81" s="36">
        <v>695.9115</v>
      </c>
      <c r="C81" s="37">
        <v>1279.55</v>
      </c>
      <c r="D81" s="37">
        <v>528.03</v>
      </c>
      <c r="E81" s="37">
        <v>409.21</v>
      </c>
      <c r="F81" s="38">
        <v>176783.192</v>
      </c>
      <c r="G81" s="39">
        <v>0.8397</v>
      </c>
      <c r="H81" s="38">
        <v>148444.8463224</v>
      </c>
      <c r="I81" s="38">
        <v>718004.2830015032</v>
      </c>
      <c r="J81" s="40">
        <f t="shared" si="8"/>
        <v>248068.13819864264</v>
      </c>
      <c r="K81" s="41">
        <v>316468.15430943144</v>
      </c>
      <c r="L81" s="41">
        <v>138216.51317731192</v>
      </c>
      <c r="M81" s="42">
        <v>15251.477316117178</v>
      </c>
      <c r="N81" s="37">
        <v>19515027.7998</v>
      </c>
      <c r="O81" s="37">
        <v>62208113.445789486</v>
      </c>
      <c r="P81" s="43">
        <v>81723141.2455895</v>
      </c>
      <c r="Q81" s="44">
        <v>123025456.3195</v>
      </c>
      <c r="R81" s="45">
        <f t="shared" si="9"/>
        <v>41302315.073910505</v>
      </c>
      <c r="S81" s="46">
        <v>68900522.0063</v>
      </c>
      <c r="T81" s="38"/>
      <c r="U81" s="37"/>
      <c r="V81" s="47"/>
    </row>
    <row r="82" spans="1:22" ht="15">
      <c r="A82" s="35">
        <v>40603</v>
      </c>
      <c r="B82" s="36">
        <v>737.2508</v>
      </c>
      <c r="C82" s="37">
        <v>1228.84</v>
      </c>
      <c r="D82" s="37">
        <v>501.57</v>
      </c>
      <c r="E82" s="37">
        <v>376.38</v>
      </c>
      <c r="F82" s="38">
        <v>233464.679</v>
      </c>
      <c r="G82" s="39">
        <v>0.8366</v>
      </c>
      <c r="H82" s="38">
        <v>195316.5504514</v>
      </c>
      <c r="I82" s="38">
        <v>944715.3150780874</v>
      </c>
      <c r="J82" s="40">
        <f t="shared" si="8"/>
        <v>326396.0604238828</v>
      </c>
      <c r="K82" s="41">
        <v>416393.49400648265</v>
      </c>
      <c r="L82" s="41">
        <v>181858.60431006018</v>
      </c>
      <c r="M82" s="42">
        <v>20067.156337661814</v>
      </c>
      <c r="N82" s="37">
        <v>24659324.394</v>
      </c>
      <c r="O82" s="37">
        <v>81905516.33676194</v>
      </c>
      <c r="P82" s="43">
        <v>106564840.73076195</v>
      </c>
      <c r="Q82" s="44">
        <v>172122021.3645</v>
      </c>
      <c r="R82" s="45">
        <f t="shared" si="9"/>
        <v>65557180.63373804</v>
      </c>
      <c r="S82" s="46">
        <v>109428045.9138</v>
      </c>
      <c r="T82" s="38"/>
      <c r="U82" s="37"/>
      <c r="V82" s="47"/>
    </row>
    <row r="83" spans="1:22" ht="15">
      <c r="A83" s="35">
        <v>40634</v>
      </c>
      <c r="B83" s="36">
        <v>819.5734</v>
      </c>
      <c r="C83" s="37">
        <v>1272</v>
      </c>
      <c r="D83" s="37">
        <v>501.21</v>
      </c>
      <c r="E83" s="37">
        <v>367.87</v>
      </c>
      <c r="F83" s="38">
        <v>200381.09100000001</v>
      </c>
      <c r="G83" s="39">
        <v>0.8376</v>
      </c>
      <c r="H83" s="38">
        <v>167839.20182160003</v>
      </c>
      <c r="I83" s="38">
        <v>811811.718284476</v>
      </c>
      <c r="J83" s="40">
        <f t="shared" si="8"/>
        <v>280478.3011611218</v>
      </c>
      <c r="K83" s="41">
        <v>357814.7961155245</v>
      </c>
      <c r="L83" s="41">
        <v>156274.53444804534</v>
      </c>
      <c r="M83" s="42">
        <v>17244.08655978431</v>
      </c>
      <c r="N83" s="37">
        <v>21934478.104</v>
      </c>
      <c r="O83" s="37">
        <v>72720597.43297744</v>
      </c>
      <c r="P83" s="43">
        <v>94655075.53697744</v>
      </c>
      <c r="Q83" s="44">
        <v>164227012.0466</v>
      </c>
      <c r="R83" s="45">
        <f t="shared" si="9"/>
        <v>69571936.50962257</v>
      </c>
      <c r="S83" s="46">
        <v>109749729.8439</v>
      </c>
      <c r="T83" s="38"/>
      <c r="U83" s="37"/>
      <c r="V83" s="47"/>
    </row>
    <row r="84" spans="1:22" ht="15">
      <c r="A84" s="35">
        <v>40664</v>
      </c>
      <c r="B84" s="36">
        <v>871.2392</v>
      </c>
      <c r="C84" s="37">
        <v>1256.07</v>
      </c>
      <c r="D84" s="37">
        <v>504.9</v>
      </c>
      <c r="E84" s="37">
        <v>371.59</v>
      </c>
      <c r="F84" s="38">
        <v>220483.975</v>
      </c>
      <c r="G84" s="39">
        <v>0.8376</v>
      </c>
      <c r="H84" s="38">
        <v>184677.37746000002</v>
      </c>
      <c r="I84" s="38">
        <v>893255.3151881055</v>
      </c>
      <c r="J84" s="40">
        <f t="shared" si="8"/>
        <v>308616.79828488047</v>
      </c>
      <c r="K84" s="41">
        <v>393711.9424175877</v>
      </c>
      <c r="L84" s="41">
        <v>171952.50497153678</v>
      </c>
      <c r="M84" s="42">
        <v>18974.06951410061</v>
      </c>
      <c r="N84" s="37">
        <v>23832759.4946</v>
      </c>
      <c r="O84" s="37">
        <v>80282628.97344938</v>
      </c>
      <c r="P84" s="43">
        <v>104115388.46804938</v>
      </c>
      <c r="Q84" s="44">
        <v>192094281.9918</v>
      </c>
      <c r="R84" s="45">
        <f t="shared" si="9"/>
        <v>87978893.52375063</v>
      </c>
      <c r="S84" s="46">
        <v>143651937.3456</v>
      </c>
      <c r="T84" s="38"/>
      <c r="U84" s="37"/>
      <c r="V84" s="47"/>
    </row>
    <row r="85" spans="1:22" ht="15">
      <c r="A85" s="35">
        <v>40695</v>
      </c>
      <c r="B85" s="36">
        <v>814.2497</v>
      </c>
      <c r="C85" s="37">
        <v>1252.21</v>
      </c>
      <c r="D85" s="37">
        <v>512.6</v>
      </c>
      <c r="E85" s="37">
        <v>365.52</v>
      </c>
      <c r="F85" s="38">
        <v>231572.69800000003</v>
      </c>
      <c r="G85" s="39">
        <v>0.8326</v>
      </c>
      <c r="H85" s="38">
        <v>192807.42835480004</v>
      </c>
      <c r="I85" s="38">
        <v>932579.0876740066</v>
      </c>
      <c r="J85" s="40">
        <f t="shared" si="8"/>
        <v>322203.03343482316</v>
      </c>
      <c r="K85" s="41">
        <v>411044.3205018436</v>
      </c>
      <c r="L85" s="41">
        <v>179522.36889387746</v>
      </c>
      <c r="M85" s="42">
        <v>19809.364843462343</v>
      </c>
      <c r="N85" s="37">
        <v>24805484.7506</v>
      </c>
      <c r="O85" s="37">
        <v>89002933.46507962</v>
      </c>
      <c r="P85" s="43">
        <v>113808418.21567962</v>
      </c>
      <c r="Q85" s="44">
        <v>188557999.8747</v>
      </c>
      <c r="R85" s="45">
        <f t="shared" si="9"/>
        <v>74749581.6590204</v>
      </c>
      <c r="S85" s="46">
        <v>119300332.3278</v>
      </c>
      <c r="T85" s="38"/>
      <c r="U85" s="37"/>
      <c r="V85" s="47"/>
    </row>
    <row r="86" spans="1:22" ht="15">
      <c r="A86" s="35">
        <v>40725</v>
      </c>
      <c r="B86" s="36">
        <v>801.6411</v>
      </c>
      <c r="C86" s="37">
        <v>1246.65</v>
      </c>
      <c r="D86" s="37">
        <v>530.79</v>
      </c>
      <c r="E86" s="37">
        <v>374.51</v>
      </c>
      <c r="F86" s="38">
        <v>249897.09700000004</v>
      </c>
      <c r="G86" s="39">
        <v>0.8626999999999999</v>
      </c>
      <c r="H86" s="38">
        <v>215586.2255819</v>
      </c>
      <c r="I86" s="38">
        <v>1042756.5332092955</v>
      </c>
      <c r="J86" s="40">
        <f t="shared" si="8"/>
        <v>360268.98155308014</v>
      </c>
      <c r="K86" s="41">
        <v>459606.2213993175</v>
      </c>
      <c r="L86" s="41">
        <v>200731.63284006334</v>
      </c>
      <c r="M86" s="42">
        <v>22149.697416834577</v>
      </c>
      <c r="N86" s="37">
        <v>27612920.2847</v>
      </c>
      <c r="O86" s="37">
        <v>104531414.21577442</v>
      </c>
      <c r="P86" s="43">
        <v>132144334.50047442</v>
      </c>
      <c r="Q86" s="44">
        <v>200327783.7259</v>
      </c>
      <c r="R86" s="45">
        <f t="shared" si="9"/>
        <v>68183449.22542557</v>
      </c>
      <c r="S86" s="46">
        <v>107341204.1156</v>
      </c>
      <c r="T86" s="38"/>
      <c r="U86" s="37"/>
      <c r="V86" s="47"/>
    </row>
    <row r="87" spans="1:22" ht="15">
      <c r="A87" s="35">
        <v>40756</v>
      </c>
      <c r="B87" s="36">
        <v>817.2259</v>
      </c>
      <c r="C87" s="37">
        <v>1241.85</v>
      </c>
      <c r="D87" s="37">
        <v>526.19</v>
      </c>
      <c r="E87" s="37">
        <v>375.66</v>
      </c>
      <c r="F87" s="38">
        <v>247934.28699999998</v>
      </c>
      <c r="G87" s="39">
        <v>0.852</v>
      </c>
      <c r="H87" s="38">
        <v>211240.012524</v>
      </c>
      <c r="I87" s="38">
        <v>1021734.5868923999</v>
      </c>
      <c r="J87" s="40">
        <f t="shared" si="8"/>
        <v>353005.96765803185</v>
      </c>
      <c r="K87" s="41">
        <v>450340.57116797206</v>
      </c>
      <c r="L87" s="41">
        <v>196684.88801010826</v>
      </c>
      <c r="M87" s="42">
        <v>21703.16005628781</v>
      </c>
      <c r="N87" s="37">
        <v>26952069.3159</v>
      </c>
      <c r="O87" s="37">
        <v>99933004.58125731</v>
      </c>
      <c r="P87" s="43">
        <v>126885073.89715731</v>
      </c>
      <c r="Q87" s="44">
        <v>202618320.8344</v>
      </c>
      <c r="R87" s="45">
        <f t="shared" si="9"/>
        <v>75733246.93724269</v>
      </c>
      <c r="S87" s="46">
        <v>120832395.4884</v>
      </c>
      <c r="T87" s="38"/>
      <c r="U87" s="37"/>
      <c r="V87" s="47"/>
    </row>
    <row r="88" spans="1:22" ht="15">
      <c r="A88" s="35">
        <v>40787</v>
      </c>
      <c r="B88" s="36">
        <v>800.4618</v>
      </c>
      <c r="C88" s="37">
        <v>1197.98</v>
      </c>
      <c r="D88" s="37">
        <v>507.09</v>
      </c>
      <c r="E88" s="37">
        <v>359.07</v>
      </c>
      <c r="F88" s="38">
        <v>231915.42799999993</v>
      </c>
      <c r="G88" s="39">
        <v>0.7852</v>
      </c>
      <c r="H88" s="38">
        <v>182099.99406559995</v>
      </c>
      <c r="I88" s="38">
        <v>880788.9186646651</v>
      </c>
      <c r="J88" s="40">
        <f t="shared" si="8"/>
        <v>304309.69894184</v>
      </c>
      <c r="K88" s="41">
        <v>388217.2433021864</v>
      </c>
      <c r="L88" s="41">
        <v>169552.71168318382</v>
      </c>
      <c r="M88" s="42">
        <v>18709.264737454767</v>
      </c>
      <c r="N88" s="37">
        <v>22413324.9702</v>
      </c>
      <c r="O88" s="37">
        <v>83949377.80856767</v>
      </c>
      <c r="P88" s="43">
        <v>106362702.77876768</v>
      </c>
      <c r="Q88" s="44">
        <v>185639440.9447</v>
      </c>
      <c r="R88" s="45">
        <f t="shared" si="9"/>
        <v>79276738.16593233</v>
      </c>
      <c r="S88" s="46">
        <v>135610788.3066</v>
      </c>
      <c r="T88" s="38"/>
      <c r="U88" s="37"/>
      <c r="V88" s="47"/>
    </row>
    <row r="89" spans="1:22" ht="15">
      <c r="A89" s="35">
        <v>40817</v>
      </c>
      <c r="B89" s="36">
        <v>780.7357</v>
      </c>
      <c r="C89" s="37">
        <v>1124.35</v>
      </c>
      <c r="D89" s="37">
        <v>467.03</v>
      </c>
      <c r="E89" s="37">
        <v>349.19</v>
      </c>
      <c r="F89" s="38">
        <v>235161.157</v>
      </c>
      <c r="G89" s="39">
        <v>0.7173999999999999</v>
      </c>
      <c r="H89" s="38">
        <v>168704.61403179998</v>
      </c>
      <c r="I89" s="38">
        <v>815997.58050118</v>
      </c>
      <c r="J89" s="40">
        <f t="shared" si="8"/>
        <v>281924.5029059263</v>
      </c>
      <c r="K89" s="41">
        <v>359659.76016556646</v>
      </c>
      <c r="L89" s="41">
        <v>157080.31693978052</v>
      </c>
      <c r="M89" s="42">
        <v>17333.000489906815</v>
      </c>
      <c r="N89" s="37">
        <v>19488359.1008</v>
      </c>
      <c r="O89" s="37">
        <v>66244328.55183102</v>
      </c>
      <c r="P89" s="43">
        <v>85732687.65263101</v>
      </c>
      <c r="Q89" s="44">
        <v>183598710.5232</v>
      </c>
      <c r="R89" s="45">
        <f t="shared" si="9"/>
        <v>97866022.87056899</v>
      </c>
      <c r="S89" s="46">
        <v>170052001.3399</v>
      </c>
      <c r="T89" s="38"/>
      <c r="U89" s="37"/>
      <c r="V89" s="47"/>
    </row>
    <row r="90" spans="1:22" ht="15.75" thickBot="1">
      <c r="A90" s="35">
        <v>40848</v>
      </c>
      <c r="B90" s="36">
        <v>792.162</v>
      </c>
      <c r="C90" s="37">
        <v>1130.51</v>
      </c>
      <c r="D90" s="37">
        <v>449.1</v>
      </c>
      <c r="E90" s="37">
        <v>322.78</v>
      </c>
      <c r="F90" s="38">
        <v>226140.495</v>
      </c>
      <c r="G90" s="39">
        <v>0.7298</v>
      </c>
      <c r="H90" s="38">
        <v>165037.333251</v>
      </c>
      <c r="I90" s="38">
        <v>798259.5224087841</v>
      </c>
      <c r="J90" s="40">
        <f t="shared" si="8"/>
        <v>275796.06168292207</v>
      </c>
      <c r="K90" s="41">
        <v>351841.5191906414</v>
      </c>
      <c r="L90" s="41">
        <v>153665.72374290062</v>
      </c>
      <c r="M90" s="42">
        <v>16956.21779232007</v>
      </c>
      <c r="N90" s="37">
        <v>19169173.7764</v>
      </c>
      <c r="O90" s="37">
        <v>66022427.76138933</v>
      </c>
      <c r="P90" s="60">
        <v>85191601.53778933</v>
      </c>
      <c r="Q90" s="44">
        <v>179139906.8002</v>
      </c>
      <c r="R90" s="45">
        <f t="shared" si="9"/>
        <v>93948305.26241066</v>
      </c>
      <c r="S90" s="46">
        <v>165809363.9576</v>
      </c>
      <c r="T90" s="37"/>
      <c r="U90" s="37"/>
      <c r="V90" s="47"/>
    </row>
    <row r="91" spans="1:20" ht="16.5" thickBot="1" thickTop="1">
      <c r="A91" s="61" t="s">
        <v>21</v>
      </c>
      <c r="B91" s="62">
        <v>445.0735</v>
      </c>
      <c r="C91" s="63">
        <v>825.3749</v>
      </c>
      <c r="D91" s="63">
        <v>368.95867469879516</v>
      </c>
      <c r="E91" s="63">
        <v>300.04710843373493</v>
      </c>
      <c r="F91" s="64">
        <v>8269628.232565222</v>
      </c>
      <c r="G91" s="65">
        <v>0.8786325301204818</v>
      </c>
      <c r="H91" s="64">
        <f aca="true" t="shared" si="11" ref="H91:S91">H79+H66+H53+H40+H27+H14+H3</f>
        <v>6541688.158666617</v>
      </c>
      <c r="I91" s="64">
        <f t="shared" si="11"/>
        <v>31641112.725340113</v>
      </c>
      <c r="J91" s="66">
        <f t="shared" si="11"/>
        <v>10473386.841094403</v>
      </c>
      <c r="K91" s="67">
        <f t="shared" si="11"/>
        <v>13935655.727389952</v>
      </c>
      <c r="L91" s="67">
        <f t="shared" si="11"/>
        <v>6388459.170265498</v>
      </c>
      <c r="M91" s="68">
        <f t="shared" si="11"/>
        <v>843610.9865902592</v>
      </c>
      <c r="N91" s="63">
        <f t="shared" si="11"/>
        <v>828187887.4431</v>
      </c>
      <c r="O91" s="63">
        <f t="shared" si="11"/>
        <v>2147777944.463532</v>
      </c>
      <c r="P91" s="63">
        <f t="shared" si="11"/>
        <v>2975965831.906632</v>
      </c>
      <c r="Q91" s="63">
        <f t="shared" si="11"/>
        <v>5292370374.202999</v>
      </c>
      <c r="R91" s="69">
        <f t="shared" si="11"/>
        <v>2316404542.296368</v>
      </c>
      <c r="S91" s="70">
        <f t="shared" si="11"/>
        <v>4085805565.7539005</v>
      </c>
      <c r="T91" s="71"/>
    </row>
    <row r="92" spans="1:16" ht="15.75" thickTop="1">
      <c r="A92" s="72"/>
      <c r="I92" s="37"/>
      <c r="J92" s="37"/>
      <c r="P92" s="73"/>
    </row>
    <row r="93" spans="1:16" ht="15">
      <c r="A93" s="72"/>
      <c r="I93" s="38"/>
      <c r="J93" s="38"/>
      <c r="K93" s="37"/>
      <c r="L93" s="38"/>
      <c r="P93" s="74"/>
    </row>
    <row r="94" ht="15">
      <c r="P94" s="74"/>
    </row>
    <row r="95" ht="15">
      <c r="P95" s="74"/>
    </row>
    <row r="96" ht="15">
      <c r="P96" s="74"/>
    </row>
    <row r="97" s="6" customFormat="1" ht="15">
      <c r="P97" s="74"/>
    </row>
    <row r="98" s="6" customFormat="1" ht="15">
      <c r="P98" s="74"/>
    </row>
    <row r="99" s="6" customFormat="1" ht="15">
      <c r="P99" s="74"/>
    </row>
    <row r="100" s="6" customFormat="1" ht="15">
      <c r="P100" s="74"/>
    </row>
    <row r="101" s="6" customFormat="1" ht="15">
      <c r="P101" s="74"/>
    </row>
    <row r="102" s="6" customFormat="1" ht="15">
      <c r="P102" s="74"/>
    </row>
    <row r="103" s="6" customFormat="1" ht="15">
      <c r="P103" s="74"/>
    </row>
    <row r="104" s="6" customFormat="1" ht="15">
      <c r="P104" s="74"/>
    </row>
    <row r="105" s="6" customFormat="1" ht="15">
      <c r="P105" s="74"/>
    </row>
    <row r="106" s="6" customFormat="1" ht="15">
      <c r="P106" s="74"/>
    </row>
    <row r="107" s="6" customFormat="1" ht="15">
      <c r="P107" s="74"/>
    </row>
    <row r="108" s="6" customFormat="1" ht="15">
      <c r="P108" s="74"/>
    </row>
    <row r="109" s="6" customFormat="1" ht="15">
      <c r="P109" s="74"/>
    </row>
    <row r="110" s="6" customFormat="1" ht="15">
      <c r="P110" s="74"/>
    </row>
    <row r="111" s="6" customFormat="1" ht="15">
      <c r="P111" s="74"/>
    </row>
    <row r="112" s="6" customFormat="1" ht="15">
      <c r="P112" s="74"/>
    </row>
    <row r="113" s="6" customFormat="1" ht="15">
      <c r="P113" s="74"/>
    </row>
    <row r="114" s="6" customFormat="1" ht="15">
      <c r="P114" s="74"/>
    </row>
    <row r="115" s="6" customFormat="1" ht="15">
      <c r="P115" s="74"/>
    </row>
    <row r="116" s="6" customFormat="1" ht="15">
      <c r="P116" s="74"/>
    </row>
    <row r="117" s="6" customFormat="1" ht="15">
      <c r="P117" s="74"/>
    </row>
    <row r="118" s="6" customFormat="1" ht="15">
      <c r="P118" s="74"/>
    </row>
    <row r="119" s="6" customFormat="1" ht="15">
      <c r="P119" s="74"/>
    </row>
    <row r="120" s="6" customFormat="1" ht="15">
      <c r="P120" s="74"/>
    </row>
    <row r="121" s="6" customFormat="1" ht="15">
      <c r="P121" s="74"/>
    </row>
    <row r="122" s="6" customFormat="1" ht="15">
      <c r="P122" s="74"/>
    </row>
    <row r="123" s="6" customFormat="1" ht="15">
      <c r="P123" s="74"/>
    </row>
    <row r="124" s="6" customFormat="1" ht="15">
      <c r="P124" s="74"/>
    </row>
    <row r="125" s="6" customFormat="1" ht="15">
      <c r="P125" s="74"/>
    </row>
    <row r="126" s="6" customFormat="1" ht="15">
      <c r="P126" s="74"/>
    </row>
    <row r="127" s="6" customFormat="1" ht="15">
      <c r="P127" s="74"/>
    </row>
    <row r="128" s="6" customFormat="1" ht="15">
      <c r="P128" s="74"/>
    </row>
    <row r="129" s="6" customFormat="1" ht="15">
      <c r="P129" s="74"/>
    </row>
    <row r="130" s="6" customFormat="1" ht="15">
      <c r="P130" s="74"/>
    </row>
    <row r="131" s="6" customFormat="1" ht="15">
      <c r="P131" s="74"/>
    </row>
    <row r="132" s="6" customFormat="1" ht="15">
      <c r="P132" s="74"/>
    </row>
    <row r="133" s="6" customFormat="1" ht="15">
      <c r="P133" s="74"/>
    </row>
    <row r="134" s="6" customFormat="1" ht="15">
      <c r="P134" s="74"/>
    </row>
    <row r="135" s="6" customFormat="1" ht="15">
      <c r="P135" s="74"/>
    </row>
    <row r="136" s="6" customFormat="1" ht="15">
      <c r="P136" s="74"/>
    </row>
    <row r="137" s="6" customFormat="1" ht="15">
      <c r="P137" s="74"/>
    </row>
    <row r="138" s="6" customFormat="1" ht="15">
      <c r="P138" s="74"/>
    </row>
    <row r="139" s="6" customFormat="1" ht="15">
      <c r="P139" s="74"/>
    </row>
    <row r="140" s="6" customFormat="1" ht="15">
      <c r="P140" s="74"/>
    </row>
    <row r="141" s="6" customFormat="1" ht="15">
      <c r="P141" s="74"/>
    </row>
    <row r="142" s="6" customFormat="1" ht="15">
      <c r="P142" s="74"/>
    </row>
    <row r="143" s="6" customFormat="1" ht="15">
      <c r="P143" s="74"/>
    </row>
    <row r="144" s="6" customFormat="1" ht="15">
      <c r="P144" s="74"/>
    </row>
    <row r="145" s="6" customFormat="1" ht="15">
      <c r="P145" s="74"/>
    </row>
    <row r="146" s="6" customFormat="1" ht="15">
      <c r="P146" s="74"/>
    </row>
    <row r="147" s="6" customFormat="1" ht="15">
      <c r="P147" s="74"/>
    </row>
    <row r="148" s="6" customFormat="1" ht="15">
      <c r="P148" s="74"/>
    </row>
    <row r="149" s="6" customFormat="1" ht="15">
      <c r="P149" s="74"/>
    </row>
    <row r="150" s="6" customFormat="1" ht="15">
      <c r="P150" s="74"/>
    </row>
    <row r="151" s="6" customFormat="1" ht="15">
      <c r="P151" s="74"/>
    </row>
    <row r="152" s="6" customFormat="1" ht="15">
      <c r="P152" s="74"/>
    </row>
    <row r="153" s="6" customFormat="1" ht="15">
      <c r="P153" s="74"/>
    </row>
    <row r="154" s="6" customFormat="1" ht="15">
      <c r="P154" s="74"/>
    </row>
    <row r="155" s="6" customFormat="1" ht="15">
      <c r="P155" s="74"/>
    </row>
    <row r="156" s="6" customFormat="1" ht="15">
      <c r="P156" s="74"/>
    </row>
    <row r="157" s="6" customFormat="1" ht="15">
      <c r="P157" s="74"/>
    </row>
    <row r="158" s="6" customFormat="1" ht="15">
      <c r="P158" s="74"/>
    </row>
    <row r="159" s="6" customFormat="1" ht="15">
      <c r="P159" s="74"/>
    </row>
    <row r="160" s="6" customFormat="1" ht="15">
      <c r="P160" s="74"/>
    </row>
    <row r="161" s="6" customFormat="1" ht="15">
      <c r="P161" s="74"/>
    </row>
    <row r="162" s="6" customFormat="1" ht="15">
      <c r="P162" s="74"/>
    </row>
    <row r="163" s="6" customFormat="1" ht="15">
      <c r="P163" s="74"/>
    </row>
    <row r="164" s="6" customFormat="1" ht="15">
      <c r="P164" s="74"/>
    </row>
    <row r="165" s="6" customFormat="1" ht="15">
      <c r="P165" s="74"/>
    </row>
    <row r="166" s="6" customFormat="1" ht="15">
      <c r="P166" s="74"/>
    </row>
    <row r="167" s="6" customFormat="1" ht="15">
      <c r="P167" s="74"/>
    </row>
    <row r="168" s="6" customFormat="1" ht="15">
      <c r="P168" s="74"/>
    </row>
    <row r="169" s="6" customFormat="1" ht="15">
      <c r="P169" s="74"/>
    </row>
    <row r="170" s="6" customFormat="1" ht="15">
      <c r="P170" s="74"/>
    </row>
    <row r="171" s="6" customFormat="1" ht="15">
      <c r="P171" s="74"/>
    </row>
    <row r="172" s="6" customFormat="1" ht="15">
      <c r="P172" s="74"/>
    </row>
    <row r="173" s="6" customFormat="1" ht="15">
      <c r="P173" s="74"/>
    </row>
    <row r="174" s="6" customFormat="1" ht="15">
      <c r="P174" s="74"/>
    </row>
    <row r="175" s="6" customFormat="1" ht="15">
      <c r="P175" s="74"/>
    </row>
    <row r="176" s="6" customFormat="1" ht="15">
      <c r="P176" s="74"/>
    </row>
    <row r="177" s="6" customFormat="1" ht="15">
      <c r="P177" s="74"/>
    </row>
    <row r="178" s="6" customFormat="1" ht="15">
      <c r="P178" s="74"/>
    </row>
    <row r="179" s="6" customFormat="1" ht="15">
      <c r="P179" s="74"/>
    </row>
  </sheetData>
  <sheetProtection/>
  <mergeCells count="3">
    <mergeCell ref="C1:E1"/>
    <mergeCell ref="J1:M1"/>
    <mergeCell ref="N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0.57421875" style="0" customWidth="1"/>
    <col min="4" max="4" width="8.140625" style="0" customWidth="1"/>
    <col min="5" max="5" width="7.8515625" style="0" customWidth="1"/>
    <col min="6" max="6" width="7.28125" style="0" customWidth="1"/>
  </cols>
  <sheetData>
    <row r="1" spans="1:6" ht="24.75" thickBot="1">
      <c r="A1" s="76" t="s">
        <v>22</v>
      </c>
      <c r="B1" s="76" t="s">
        <v>23</v>
      </c>
      <c r="C1" s="76" t="s">
        <v>24</v>
      </c>
      <c r="D1" s="76" t="s">
        <v>25</v>
      </c>
      <c r="E1" s="76" t="s">
        <v>26</v>
      </c>
      <c r="F1" s="76" t="s">
        <v>27</v>
      </c>
    </row>
    <row r="2" spans="1:6" ht="15.75" thickTop="1">
      <c r="A2" s="77">
        <v>2005</v>
      </c>
      <c r="B2" s="78">
        <v>52304.6</v>
      </c>
      <c r="C2" s="82">
        <v>0.24289641828825762</v>
      </c>
      <c r="D2" s="82">
        <v>0.4289297690834076</v>
      </c>
      <c r="E2" s="82">
        <v>0.2757310064506755</v>
      </c>
      <c r="F2" s="82">
        <v>0.052442806177659326</v>
      </c>
    </row>
    <row r="3" spans="1:6" ht="15">
      <c r="A3" s="79">
        <v>2006</v>
      </c>
      <c r="B3" s="80">
        <v>55027.1</v>
      </c>
      <c r="C3" s="83">
        <v>0.27841009248170445</v>
      </c>
      <c r="D3" s="83">
        <v>0.45352199189126813</v>
      </c>
      <c r="E3" s="83">
        <v>0.22410775781387718</v>
      </c>
      <c r="F3" s="83">
        <v>0.04396015781315025</v>
      </c>
    </row>
    <row r="4" spans="1:6" ht="15">
      <c r="A4" s="79">
        <v>2007</v>
      </c>
      <c r="B4" s="80">
        <v>58391.8</v>
      </c>
      <c r="C4" s="83">
        <v>0.3397874359070966</v>
      </c>
      <c r="D4" s="83">
        <v>0.4064611811932497</v>
      </c>
      <c r="E4" s="83">
        <v>0.21362588582643452</v>
      </c>
      <c r="F4" s="83">
        <v>0.040125497073219184</v>
      </c>
    </row>
    <row r="5" spans="1:6" ht="15">
      <c r="A5" s="79">
        <v>2008</v>
      </c>
      <c r="B5" s="80">
        <v>60017.7</v>
      </c>
      <c r="C5" s="83">
        <v>0.3484255477967333</v>
      </c>
      <c r="D5" s="83">
        <v>0.4081962487732786</v>
      </c>
      <c r="E5" s="83">
        <v>0.20473960181746387</v>
      </c>
      <c r="F5" s="83">
        <v>0.03863860161252431</v>
      </c>
    </row>
    <row r="6" spans="1:6" ht="15">
      <c r="A6" s="79">
        <v>2009</v>
      </c>
      <c r="B6" s="80">
        <v>57165.5</v>
      </c>
      <c r="C6" s="83">
        <v>0.25836387331519883</v>
      </c>
      <c r="D6" s="83">
        <v>0.49965451189965976</v>
      </c>
      <c r="E6" s="83">
        <v>0.21434256675792218</v>
      </c>
      <c r="F6" s="83">
        <v>0.027639048027219216</v>
      </c>
    </row>
    <row r="7" spans="1:6" ht="15">
      <c r="A7" s="79">
        <v>2010</v>
      </c>
      <c r="B7" s="80">
        <v>68688.2</v>
      </c>
      <c r="C7" s="83">
        <v>0.3549692669192088</v>
      </c>
      <c r="D7" s="83">
        <v>0.42326047268672057</v>
      </c>
      <c r="E7" s="83">
        <v>0.1990007017216931</v>
      </c>
      <c r="F7" s="83">
        <v>0.0227695586723775</v>
      </c>
    </row>
    <row r="8" spans="1:6" ht="15">
      <c r="A8" s="81">
        <v>2011</v>
      </c>
      <c r="B8" s="80">
        <v>75324.3</v>
      </c>
      <c r="C8" s="83">
        <v>0.34549673876823284</v>
      </c>
      <c r="D8" s="83">
        <v>0.4407608168944152</v>
      </c>
      <c r="E8" s="83">
        <v>0.19250095918581386</v>
      </c>
      <c r="F8" s="84">
        <v>0.02124148515153808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Angelo</dc:creator>
  <cp:keywords/>
  <dc:description/>
  <cp:lastModifiedBy>Julioo</cp:lastModifiedBy>
  <dcterms:created xsi:type="dcterms:W3CDTF">2012-02-12T16:33:01Z</dcterms:created>
  <dcterms:modified xsi:type="dcterms:W3CDTF">2012-02-13T12:30:15Z</dcterms:modified>
  <cp:category/>
  <cp:version/>
  <cp:contentType/>
  <cp:contentStatus/>
</cp:coreProperties>
</file>